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UM" sheetId="1" r:id="rId1"/>
    <sheet name="UZ" sheetId="2" r:id="rId2"/>
    <sheet name="EW" sheetId="5" r:id="rId3"/>
    <sheet name="EM" sheetId="4" r:id="rId4"/>
    <sheet name="MW &amp; MM" sheetId="7" r:id="rId5"/>
    <sheet name="FIS 13.list" sheetId="3" r:id="rId6"/>
    <sheet name="klubi" sheetId="6" r:id="rId7"/>
    <sheet name="#" sheetId="9" r:id="rId8"/>
    <sheet name="Sheet1" sheetId="10" r:id="rId9"/>
  </sheets>
  <definedNames>
    <definedName name="_xlnm.Print_Area" localSheetId="5">'FIS 13.list'!#REF!</definedName>
  </definedNames>
  <calcPr calcId="125725"/>
</workbook>
</file>

<file path=xl/calcChain.xml><?xml version="1.0" encoding="utf-8"?>
<calcChain xmlns="http://schemas.openxmlformats.org/spreadsheetml/2006/main">
  <c r="O169" i="9"/>
  <c r="N169"/>
  <c r="M169"/>
  <c r="L169"/>
  <c r="K169"/>
  <c r="J169"/>
  <c r="I169"/>
  <c r="H169"/>
  <c r="G169"/>
  <c r="F169"/>
  <c r="M187"/>
  <c r="L187"/>
  <c r="J187"/>
  <c r="O187"/>
  <c r="N187"/>
  <c r="K187"/>
  <c r="I187"/>
  <c r="H187"/>
  <c r="G187"/>
  <c r="F187"/>
  <c r="P131"/>
  <c r="O33"/>
  <c r="N33"/>
  <c r="M33"/>
  <c r="L33"/>
  <c r="K33"/>
  <c r="J33"/>
  <c r="I33"/>
  <c r="H33"/>
  <c r="G33"/>
  <c r="F33"/>
  <c r="P105"/>
  <c r="P117"/>
  <c r="O61"/>
  <c r="N61"/>
  <c r="M61"/>
  <c r="L61"/>
  <c r="K61"/>
  <c r="J61"/>
  <c r="I61"/>
  <c r="H61"/>
  <c r="G61"/>
  <c r="F61"/>
  <c r="O99"/>
  <c r="N99"/>
  <c r="M99"/>
  <c r="L99"/>
  <c r="K99"/>
  <c r="J99"/>
  <c r="I99"/>
  <c r="H99"/>
  <c r="G99"/>
  <c r="F99"/>
  <c r="O16"/>
  <c r="N16"/>
  <c r="M16"/>
  <c r="L16"/>
  <c r="K16"/>
  <c r="J16"/>
  <c r="I16"/>
  <c r="H16"/>
  <c r="G16"/>
  <c r="F16"/>
  <c r="Y35" i="3"/>
  <c r="Y26"/>
  <c r="X2" i="5"/>
  <c r="S9" i="7"/>
  <c r="S25"/>
  <c r="S22"/>
  <c r="S20"/>
  <c r="S23"/>
  <c r="S27"/>
  <c r="R24"/>
  <c r="S24" s="1"/>
  <c r="S26"/>
  <c r="R21"/>
  <c r="Q21"/>
  <c r="R18"/>
  <c r="Q18"/>
  <c r="R19"/>
  <c r="Q19"/>
  <c r="R17"/>
  <c r="Q17"/>
  <c r="R14"/>
  <c r="Q14"/>
  <c r="R13"/>
  <c r="Q13"/>
  <c r="R15"/>
  <c r="Q15"/>
  <c r="R16"/>
  <c r="Q16"/>
  <c r="Q6"/>
  <c r="S49" i="2"/>
  <c r="S23"/>
  <c r="S24"/>
  <c r="S66"/>
  <c r="R67"/>
  <c r="Q67"/>
  <c r="R65"/>
  <c r="Q65"/>
  <c r="R64"/>
  <c r="Q64"/>
  <c r="R63"/>
  <c r="Q63"/>
  <c r="R55"/>
  <c r="Q55"/>
  <c r="R62"/>
  <c r="Q62"/>
  <c r="R61"/>
  <c r="Q61"/>
  <c r="R57"/>
  <c r="Q57"/>
  <c r="R59"/>
  <c r="Q59"/>
  <c r="R58"/>
  <c r="Q58"/>
  <c r="R60"/>
  <c r="Q60"/>
  <c r="R56"/>
  <c r="Q56"/>
  <c r="R54"/>
  <c r="Q54"/>
  <c r="R53"/>
  <c r="Q53"/>
  <c r="R50"/>
  <c r="Q50"/>
  <c r="R48"/>
  <c r="Q48"/>
  <c r="R47"/>
  <c r="Q47"/>
  <c r="R43"/>
  <c r="Q43"/>
  <c r="R41"/>
  <c r="Q41"/>
  <c r="R45"/>
  <c r="Q45"/>
  <c r="R46"/>
  <c r="Q46"/>
  <c r="R38"/>
  <c r="Q38"/>
  <c r="R44"/>
  <c r="Q44"/>
  <c r="R40"/>
  <c r="Q40"/>
  <c r="R35"/>
  <c r="Q35"/>
  <c r="R42"/>
  <c r="Q42"/>
  <c r="R37"/>
  <c r="Q37"/>
  <c r="R39"/>
  <c r="Q39"/>
  <c r="R36"/>
  <c r="Q36"/>
  <c r="R33"/>
  <c r="Q33"/>
  <c r="R34"/>
  <c r="Q34"/>
  <c r="R29"/>
  <c r="Q29"/>
  <c r="R28"/>
  <c r="Q28"/>
  <c r="R27"/>
  <c r="Q27"/>
  <c r="R21"/>
  <c r="Q21"/>
  <c r="R26"/>
  <c r="Q26"/>
  <c r="R16"/>
  <c r="Q16"/>
  <c r="R25"/>
  <c r="Q25"/>
  <c r="R12"/>
  <c r="Q12"/>
  <c r="R22"/>
  <c r="Q22"/>
  <c r="R20"/>
  <c r="Q20"/>
  <c r="R15"/>
  <c r="Q15"/>
  <c r="R13"/>
  <c r="Q13"/>
  <c r="R18"/>
  <c r="Q18"/>
  <c r="R14"/>
  <c r="Q14"/>
  <c r="R19"/>
  <c r="Q19"/>
  <c r="R17"/>
  <c r="Q17"/>
  <c r="R8"/>
  <c r="Q8"/>
  <c r="R11"/>
  <c r="Q11"/>
  <c r="R9"/>
  <c r="Q9"/>
  <c r="R10"/>
  <c r="Q10"/>
  <c r="R7"/>
  <c r="Q7"/>
  <c r="R5"/>
  <c r="Q5"/>
  <c r="R6"/>
  <c r="Q6"/>
  <c r="R3"/>
  <c r="Q3"/>
  <c r="R4"/>
  <c r="Q4"/>
  <c r="S21" i="1"/>
  <c r="S20"/>
  <c r="R60"/>
  <c r="Q60"/>
  <c r="R50"/>
  <c r="Q50"/>
  <c r="R57"/>
  <c r="Q57"/>
  <c r="R53"/>
  <c r="Q53"/>
  <c r="R59"/>
  <c r="Q59"/>
  <c r="R58"/>
  <c r="Q58"/>
  <c r="R55"/>
  <c r="Q55"/>
  <c r="R56"/>
  <c r="Q56"/>
  <c r="R54"/>
  <c r="Q54"/>
  <c r="R52"/>
  <c r="Q52"/>
  <c r="R51"/>
  <c r="Q51"/>
  <c r="R48"/>
  <c r="Q48"/>
  <c r="R47"/>
  <c r="Q47"/>
  <c r="R46"/>
  <c r="Q46"/>
  <c r="R49"/>
  <c r="Q49"/>
  <c r="R45"/>
  <c r="Q45"/>
  <c r="R44"/>
  <c r="Q44"/>
  <c r="R43"/>
  <c r="Q43"/>
  <c r="R42"/>
  <c r="Q42"/>
  <c r="R22"/>
  <c r="Q22"/>
  <c r="R14"/>
  <c r="Q14"/>
  <c r="R19"/>
  <c r="Q19"/>
  <c r="R11"/>
  <c r="Q11"/>
  <c r="R18"/>
  <c r="Q18"/>
  <c r="R17"/>
  <c r="Q17"/>
  <c r="R16"/>
  <c r="Q16"/>
  <c r="R13"/>
  <c r="Q13"/>
  <c r="R15"/>
  <c r="Q15"/>
  <c r="R12"/>
  <c r="Q12"/>
  <c r="R10"/>
  <c r="Q10"/>
  <c r="R9"/>
  <c r="Q9"/>
  <c r="R7"/>
  <c r="Q7"/>
  <c r="R4"/>
  <c r="Q4"/>
  <c r="R8"/>
  <c r="Q8"/>
  <c r="R6"/>
  <c r="Q6"/>
  <c r="R5"/>
  <c r="Q5"/>
  <c r="R3"/>
  <c r="Q3"/>
  <c r="R39"/>
  <c r="Q39"/>
  <c r="R36"/>
  <c r="Q36"/>
  <c r="R38"/>
  <c r="Q38"/>
  <c r="R37"/>
  <c r="Q37"/>
  <c r="R31"/>
  <c r="Q31"/>
  <c r="R32"/>
  <c r="Q32"/>
  <c r="R35"/>
  <c r="Q35"/>
  <c r="R34"/>
  <c r="Q34"/>
  <c r="R33"/>
  <c r="Q33"/>
  <c r="R28"/>
  <c r="Q28"/>
  <c r="R30"/>
  <c r="Q30"/>
  <c r="R29"/>
  <c r="Q29"/>
  <c r="R27"/>
  <c r="Q27"/>
  <c r="R26"/>
  <c r="Q26"/>
  <c r="R25"/>
  <c r="Q25"/>
  <c r="R10" i="7"/>
  <c r="R7"/>
  <c r="R8"/>
  <c r="R5"/>
  <c r="R6"/>
  <c r="R3"/>
  <c r="R4"/>
  <c r="Q10"/>
  <c r="Q7"/>
  <c r="Q8"/>
  <c r="Q5"/>
  <c r="S5" s="1"/>
  <c r="Q3"/>
  <c r="Q4"/>
  <c r="W2" i="4"/>
  <c r="W12" i="5"/>
  <c r="W2"/>
  <c r="P16" i="9" l="1"/>
  <c r="P169"/>
  <c r="P99"/>
  <c r="P61"/>
  <c r="P187"/>
  <c r="P33"/>
  <c r="S21" i="7"/>
  <c r="S19"/>
  <c r="S10"/>
  <c r="S18"/>
  <c r="S15"/>
  <c r="S13"/>
  <c r="S16"/>
  <c r="S14"/>
  <c r="S17"/>
  <c r="S6"/>
  <c r="S50" i="2"/>
  <c r="S4" i="7"/>
  <c r="S8"/>
  <c r="S67" i="2"/>
  <c r="S47"/>
  <c r="S43"/>
  <c r="S27"/>
  <c r="S16"/>
  <c r="S21"/>
  <c r="S41"/>
  <c r="S60"/>
  <c r="S64"/>
  <c r="S17"/>
  <c r="S38"/>
  <c r="S8"/>
  <c r="S3"/>
  <c r="S18"/>
  <c r="S13"/>
  <c r="S4"/>
  <c r="S48"/>
  <c r="S54"/>
  <c r="S28"/>
  <c r="S36"/>
  <c r="S46"/>
  <c r="S56"/>
  <c r="S63"/>
  <c r="S25"/>
  <c r="S26"/>
  <c r="S59"/>
  <c r="S5"/>
  <c r="S29"/>
  <c r="S65"/>
  <c r="S22"/>
  <c r="S34"/>
  <c r="S37"/>
  <c r="S44"/>
  <c r="S10"/>
  <c r="S7"/>
  <c r="S55"/>
  <c r="S57"/>
  <c r="S61"/>
  <c r="S62"/>
  <c r="S58"/>
  <c r="S53"/>
  <c r="S45"/>
  <c r="S42"/>
  <c r="S33"/>
  <c r="S40"/>
  <c r="S39"/>
  <c r="S35"/>
  <c r="S20"/>
  <c r="S12"/>
  <c r="S14"/>
  <c r="S19"/>
  <c r="S11"/>
  <c r="S15"/>
  <c r="S9"/>
  <c r="S6"/>
  <c r="S22" i="1"/>
  <c r="S14"/>
  <c r="S3"/>
  <c r="S6"/>
  <c r="S4"/>
  <c r="S12"/>
  <c r="S5"/>
  <c r="S8"/>
  <c r="S7"/>
  <c r="S10"/>
  <c r="S19"/>
  <c r="S43"/>
  <c r="S56"/>
  <c r="S53"/>
  <c r="S15"/>
  <c r="S18"/>
  <c r="S28"/>
  <c r="S11"/>
  <c r="S59"/>
  <c r="S42"/>
  <c r="S50"/>
  <c r="S9"/>
  <c r="S17"/>
  <c r="S44"/>
  <c r="S13"/>
  <c r="S16"/>
  <c r="S30"/>
  <c r="S33"/>
  <c r="S36"/>
  <c r="S32"/>
  <c r="S26"/>
  <c r="S58"/>
  <c r="S60"/>
  <c r="S57"/>
  <c r="S54"/>
  <c r="S55"/>
  <c r="S51"/>
  <c r="S52"/>
  <c r="S48"/>
  <c r="S49"/>
  <c r="S46"/>
  <c r="S47"/>
  <c r="S45"/>
  <c r="S31"/>
  <c r="S39"/>
  <c r="S37"/>
  <c r="S38"/>
  <c r="S34"/>
  <c r="S35"/>
  <c r="S29"/>
  <c r="S27"/>
  <c r="S25"/>
  <c r="S3" i="7"/>
  <c r="S7"/>
  <c r="Z3" i="5"/>
  <c r="Z4"/>
  <c r="Z5"/>
  <c r="Z6"/>
  <c r="Z8"/>
  <c r="Z7"/>
  <c r="Z9"/>
  <c r="Z14"/>
  <c r="Z10"/>
  <c r="Z11"/>
  <c r="Z12"/>
  <c r="Z13"/>
  <c r="Z15"/>
  <c r="Y3"/>
  <c r="Y4"/>
  <c r="Y5"/>
  <c r="Y6"/>
  <c r="Y8"/>
  <c r="Y7"/>
  <c r="Y9"/>
  <c r="Y14"/>
  <c r="Y10"/>
  <c r="Y11"/>
  <c r="Y12"/>
  <c r="Y13"/>
  <c r="Y15"/>
  <c r="X3"/>
  <c r="X4"/>
  <c r="X5"/>
  <c r="X6"/>
  <c r="X8"/>
  <c r="X7"/>
  <c r="X9"/>
  <c r="X14"/>
  <c r="X10"/>
  <c r="X11"/>
  <c r="X12"/>
  <c r="X13"/>
  <c r="X15"/>
  <c r="W3"/>
  <c r="W4"/>
  <c r="W5"/>
  <c r="W6"/>
  <c r="W8"/>
  <c r="W7"/>
  <c r="W9"/>
  <c r="W14"/>
  <c r="W10"/>
  <c r="W11"/>
  <c r="W13"/>
  <c r="W15"/>
  <c r="V3"/>
  <c r="V4"/>
  <c r="V5"/>
  <c r="V6"/>
  <c r="V8"/>
  <c r="V7"/>
  <c r="V9"/>
  <c r="V14"/>
  <c r="V10"/>
  <c r="V11"/>
  <c r="V12"/>
  <c r="V13"/>
  <c r="V15"/>
  <c r="Z3" i="4"/>
  <c r="Z4"/>
  <c r="Z9"/>
  <c r="Z7"/>
  <c r="Z5"/>
  <c r="Z8"/>
  <c r="Z12"/>
  <c r="Z6"/>
  <c r="Z11"/>
  <c r="Z17"/>
  <c r="Z14"/>
  <c r="Z20"/>
  <c r="Z18"/>
  <c r="Z21"/>
  <c r="Z16"/>
  <c r="Z15"/>
  <c r="Z10"/>
  <c r="Z22"/>
  <c r="Z13"/>
  <c r="Z19"/>
  <c r="Y3"/>
  <c r="Y4"/>
  <c r="Y9"/>
  <c r="Y7"/>
  <c r="Y5"/>
  <c r="Y8"/>
  <c r="Y12"/>
  <c r="Y6"/>
  <c r="Y11"/>
  <c r="Y17"/>
  <c r="Y14"/>
  <c r="Y20"/>
  <c r="Y18"/>
  <c r="Y21"/>
  <c r="Y16"/>
  <c r="Y15"/>
  <c r="Y10"/>
  <c r="Y22"/>
  <c r="Y13"/>
  <c r="Y19"/>
  <c r="X3"/>
  <c r="X4"/>
  <c r="X9"/>
  <c r="X7"/>
  <c r="X5"/>
  <c r="X8"/>
  <c r="X12"/>
  <c r="X6"/>
  <c r="X11"/>
  <c r="X17"/>
  <c r="X14"/>
  <c r="X20"/>
  <c r="X18"/>
  <c r="X21"/>
  <c r="X16"/>
  <c r="X15"/>
  <c r="X10"/>
  <c r="X22"/>
  <c r="X13"/>
  <c r="X19"/>
  <c r="W3"/>
  <c r="W4"/>
  <c r="W9"/>
  <c r="W7"/>
  <c r="W5"/>
  <c r="W8"/>
  <c r="W12"/>
  <c r="W6"/>
  <c r="W11"/>
  <c r="W17"/>
  <c r="W14"/>
  <c r="W20"/>
  <c r="W18"/>
  <c r="W21"/>
  <c r="W16"/>
  <c r="W15"/>
  <c r="W10"/>
  <c r="W22"/>
  <c r="W13"/>
  <c r="W19"/>
  <c r="V9"/>
  <c r="V7"/>
  <c r="V5"/>
  <c r="V8"/>
  <c r="V12"/>
  <c r="V6"/>
  <c r="V11"/>
  <c r="V17"/>
  <c r="V14"/>
  <c r="V20"/>
  <c r="V18"/>
  <c r="V21"/>
  <c r="V16"/>
  <c r="V15"/>
  <c r="V10"/>
  <c r="V22"/>
  <c r="V13"/>
  <c r="Y13" i="3"/>
  <c r="Z2" i="4"/>
  <c r="Y2"/>
  <c r="Z2" i="5"/>
  <c r="Y2"/>
  <c r="Y48" i="3"/>
  <c r="Y47"/>
  <c r="Y46"/>
  <c r="Y45"/>
  <c r="Y44"/>
  <c r="Y43"/>
  <c r="Y42"/>
  <c r="Y41"/>
  <c r="Y40"/>
  <c r="Y39"/>
  <c r="Y38"/>
  <c r="Y37"/>
  <c r="Y36"/>
  <c r="Y34"/>
  <c r="Y33"/>
  <c r="Y32"/>
  <c r="Y31"/>
  <c r="Y30"/>
  <c r="Y29"/>
  <c r="Y28"/>
  <c r="Y27"/>
  <c r="Y25"/>
  <c r="Y24"/>
  <c r="Y23"/>
  <c r="Y22"/>
  <c r="Y20"/>
  <c r="Y18"/>
  <c r="Y17"/>
  <c r="Y15"/>
  <c r="Y14"/>
  <c r="Y12"/>
  <c r="Y11"/>
  <c r="Y10"/>
  <c r="Y9"/>
  <c r="Y8"/>
  <c r="Y7"/>
  <c r="Y6"/>
  <c r="Y5"/>
  <c r="Y4"/>
  <c r="Y3"/>
  <c r="Y2"/>
  <c r="V4" i="4"/>
  <c r="V3"/>
  <c r="X2"/>
  <c r="V2"/>
  <c r="V2" i="5"/>
  <c r="AA19" i="4" l="1"/>
  <c r="AA15"/>
  <c r="AA10"/>
  <c r="AA13"/>
  <c r="AA6" i="5"/>
  <c r="AA10"/>
  <c r="AA12" i="4"/>
  <c r="AA18"/>
  <c r="AA16"/>
  <c r="AA11"/>
  <c r="AA9"/>
  <c r="AA7"/>
  <c r="AA6"/>
  <c r="AA3"/>
  <c r="AA5"/>
  <c r="AA20"/>
  <c r="AA4"/>
  <c r="AA14"/>
  <c r="AA21"/>
  <c r="AA17"/>
  <c r="AA2"/>
  <c r="AA8"/>
  <c r="AA3" i="5"/>
  <c r="AA5"/>
  <c r="AA14"/>
  <c r="AA2"/>
  <c r="AA8"/>
  <c r="AA12"/>
  <c r="AA9"/>
  <c r="AA15"/>
  <c r="AA4"/>
  <c r="AA7"/>
  <c r="AA13"/>
  <c r="AA11"/>
</calcChain>
</file>

<file path=xl/comments1.xml><?xml version="1.0" encoding="utf-8"?>
<comments xmlns="http://schemas.openxmlformats.org/spreadsheetml/2006/main">
  <authors>
    <author>Vita</author>
  </authors>
  <commentList>
    <comment ref="E73" authorId="0">
      <text>
        <r>
          <rPr>
            <b/>
            <sz val="8"/>
            <color indexed="81"/>
            <rFont val="Tahoma"/>
            <family val="2"/>
            <charset val="186"/>
          </rPr>
          <t>Vita: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<sst xmlns="http://schemas.openxmlformats.org/spreadsheetml/2006/main" count="1775" uniqueCount="433">
  <si>
    <t>ZVĪNIS Mārtiņš Eduards</t>
  </si>
  <si>
    <t>ŠPILBERGS Ingars</t>
  </si>
  <si>
    <t>KUNCE Marta</t>
  </si>
  <si>
    <t>Asi Ski-box</t>
  </si>
  <si>
    <t>BLŪMS Kristaps</t>
  </si>
  <si>
    <t>Vieta</t>
  </si>
  <si>
    <t>Vārds, Uzvārds</t>
  </si>
  <si>
    <t>Grupa</t>
  </si>
  <si>
    <t>Dz.g.</t>
  </si>
  <si>
    <t>Klubs/skola</t>
  </si>
  <si>
    <t>SUMMA</t>
  </si>
  <si>
    <t>U12</t>
  </si>
  <si>
    <t>LĀCE Karlīna</t>
  </si>
  <si>
    <t>Ziemeļpols</t>
  </si>
  <si>
    <t>OLIŅA Līva</t>
  </si>
  <si>
    <t>Pantera/SSS</t>
  </si>
  <si>
    <t>STEPIŅA Dārta</t>
  </si>
  <si>
    <t>BIŠERE Laura Aleksandra</t>
  </si>
  <si>
    <t>Rīgas Favorīts</t>
  </si>
  <si>
    <t>GRĀMATNIECE Karlīna Hedviga</t>
  </si>
  <si>
    <t>DAVIDOVIČA Luīze</t>
  </si>
  <si>
    <t>Kore</t>
  </si>
  <si>
    <t>ZALĀNE Elīna</t>
  </si>
  <si>
    <t>Virsotne</t>
  </si>
  <si>
    <t>DZELME Katrīna</t>
  </si>
  <si>
    <t>ALLENA Katrīna</t>
  </si>
  <si>
    <t>BĒRZIŅA Ilze Marta</t>
  </si>
  <si>
    <t>Apex</t>
  </si>
  <si>
    <t>OZOLA Elizabete</t>
  </si>
  <si>
    <t xml:space="preserve">  U14  </t>
  </si>
  <si>
    <t>SADOVŅIKOVA Katrīna</t>
  </si>
  <si>
    <t>U14</t>
  </si>
  <si>
    <t>Traverss-V</t>
  </si>
  <si>
    <t>BĒRZIŅA Laura</t>
  </si>
  <si>
    <t>KRASTIŅA Rēzija</t>
  </si>
  <si>
    <t>TREKTERE Katrīna Līna</t>
  </si>
  <si>
    <t>BURKOVSKA Betija</t>
  </si>
  <si>
    <t>SAKOVIČA Agnese Marija</t>
  </si>
  <si>
    <t>MŪRNIECE Helēna</t>
  </si>
  <si>
    <t>GALKINA Grēta</t>
  </si>
  <si>
    <t>KUPČA Žaklīna</t>
  </si>
  <si>
    <t>BULIŅA Agija</t>
  </si>
  <si>
    <t>GRAUDA Una</t>
  </si>
  <si>
    <t xml:space="preserve">  U16  </t>
  </si>
  <si>
    <t>U16</t>
  </si>
  <si>
    <t>NEŽBORTE Elīna Sabīne</t>
  </si>
  <si>
    <t>ŠTERNA Elizabete Liene</t>
  </si>
  <si>
    <t>ASI Ski-box</t>
  </si>
  <si>
    <t>ĢĒRMANIS Emīls</t>
  </si>
  <si>
    <t>Pantera</t>
  </si>
  <si>
    <t>TRUHINS Marks</t>
  </si>
  <si>
    <t>BEITĀNS Mārcis Klāvs</t>
  </si>
  <si>
    <t>DAVIDOVIČS Gustavs</t>
  </si>
  <si>
    <t>KOKINS Viktors</t>
  </si>
  <si>
    <t>MILBRETS Bruno Marts</t>
  </si>
  <si>
    <t>ĶELDERIS Toms</t>
  </si>
  <si>
    <t>ĀBELE Gustavs Harijs</t>
  </si>
  <si>
    <t>JANSONS Mārcis</t>
  </si>
  <si>
    <t>LOSS Daniels</t>
  </si>
  <si>
    <t>International Ski Team</t>
  </si>
  <si>
    <t>JĒKABSONS Jorens</t>
  </si>
  <si>
    <t>ŽUREVSKIS Edgars</t>
  </si>
  <si>
    <t>LAZDĀNS Kristaps</t>
  </si>
  <si>
    <t>RUBENIS Pauls</t>
  </si>
  <si>
    <t>ROTBERGS Raimonds</t>
  </si>
  <si>
    <t>VANAGS Edvards</t>
  </si>
  <si>
    <t>JURDŽS Jānis</t>
  </si>
  <si>
    <t>ĀBOLS Ernests</t>
  </si>
  <si>
    <t>Snowfeel</t>
  </si>
  <si>
    <t>DRAVNIEKS Jānis</t>
  </si>
  <si>
    <t>GEDRA Žaks</t>
  </si>
  <si>
    <t>VORSLAVS Klāvs Verners</t>
  </si>
  <si>
    <t>MARTINSONS Ronalds</t>
  </si>
  <si>
    <t>ČERŅEVSKIS Kristers</t>
  </si>
  <si>
    <t>BEĻAKOVS Edgars</t>
  </si>
  <si>
    <t>E</t>
  </si>
  <si>
    <t>U21</t>
  </si>
  <si>
    <t>M</t>
  </si>
  <si>
    <t>Vārds</t>
  </si>
  <si>
    <t>Dz. g.</t>
  </si>
  <si>
    <t>Sporta klubs/ skola</t>
  </si>
  <si>
    <t>FIS DH</t>
  </si>
  <si>
    <t>FIS SL</t>
  </si>
  <si>
    <t>FIS GS</t>
  </si>
  <si>
    <t>FIS SG</t>
  </si>
  <si>
    <t>FIS SC</t>
  </si>
  <si>
    <t>DH</t>
  </si>
  <si>
    <t>SL</t>
  </si>
  <si>
    <t>GS</t>
  </si>
  <si>
    <t>SG</t>
  </si>
  <si>
    <t>SC</t>
  </si>
  <si>
    <t>J</t>
  </si>
  <si>
    <t>BONDARE Liene</t>
  </si>
  <si>
    <t>ĀBOLTIŅA Agnese</t>
  </si>
  <si>
    <t>MELDERE Ieva</t>
  </si>
  <si>
    <t>GASŪNA Lelde</t>
  </si>
  <si>
    <t>Int.Ski Team</t>
  </si>
  <si>
    <t>GASŪNA Evelīna</t>
  </si>
  <si>
    <t>FRICKAUSA Žaklīna</t>
  </si>
  <si>
    <t>CIESNIECE Vita</t>
  </si>
  <si>
    <t>KUPČA Katrīna</t>
  </si>
  <si>
    <t>RIEKSTIŅA Annija</t>
  </si>
  <si>
    <t>VOLGEMUTE Katrīna</t>
  </si>
  <si>
    <t>ZVEJNIEKS Kristaps</t>
  </si>
  <si>
    <t>ZVEJNIEKS Miks</t>
  </si>
  <si>
    <t>ONSKULIS Mārtiņš</t>
  </si>
  <si>
    <t>DAUGULIS Kaspars</t>
  </si>
  <si>
    <t>SARKANIS Toms</t>
  </si>
  <si>
    <t>FOGELIS Daniels</t>
  </si>
  <si>
    <t>BRIŠKA Roberts</t>
  </si>
  <si>
    <t>KUPČS Edgars</t>
  </si>
  <si>
    <t>STĒGA Pauls</t>
  </si>
  <si>
    <t>JANOVIČS Kristaps</t>
  </si>
  <si>
    <t>KRAUJA Andris</t>
  </si>
  <si>
    <t>OPMANIS Elvis</t>
  </si>
  <si>
    <t>PRIEDĪTIS Kārlis</t>
  </si>
  <si>
    <t>BRAUNBERGS Jānis</t>
  </si>
  <si>
    <t>MIHAILOVS Andrejs</t>
  </si>
  <si>
    <t>SKRICKIS Rets</t>
  </si>
  <si>
    <t>JANSONS Matiass</t>
  </si>
  <si>
    <t>FIS Code</t>
  </si>
  <si>
    <t>Competitor</t>
  </si>
  <si>
    <t>Nation</t>
  </si>
  <si>
    <t>YoB</t>
  </si>
  <si>
    <t>Rank</t>
  </si>
  <si>
    <t>s</t>
  </si>
  <si>
    <t>LSS FIS DH</t>
  </si>
  <si>
    <t>LSS FIS SL</t>
  </si>
  <si>
    <t>LSS FIS GS</t>
  </si>
  <si>
    <t>LSS FIS SG</t>
  </si>
  <si>
    <t>LSS FIS SC</t>
  </si>
  <si>
    <t>S</t>
  </si>
  <si>
    <t>FIS punkti</t>
  </si>
  <si>
    <t>SL, GS</t>
  </si>
  <si>
    <t>DH,SG,SC</t>
  </si>
  <si>
    <t>ABOLTINA Agnese</t>
  </si>
  <si>
    <t>LAT</t>
  </si>
  <si>
    <t>0-10</t>
  </si>
  <si>
    <t>---</t>
  </si>
  <si>
    <t>11\15</t>
  </si>
  <si>
    <t>16-20</t>
  </si>
  <si>
    <t>21-30</t>
  </si>
  <si>
    <t>31-40</t>
  </si>
  <si>
    <t>GASUNA Evelina</t>
  </si>
  <si>
    <t>41-50</t>
  </si>
  <si>
    <t>GASUNA Lelde</t>
  </si>
  <si>
    <t>&gt;</t>
  </si>
  <si>
    <t>51-60</t>
  </si>
  <si>
    <t>KAUFINA Laima</t>
  </si>
  <si>
    <t>61-70</t>
  </si>
  <si>
    <t>71-80</t>
  </si>
  <si>
    <t>81-90</t>
  </si>
  <si>
    <t>91-100</t>
  </si>
  <si>
    <t>101-120</t>
  </si>
  <si>
    <t>121-150</t>
  </si>
  <si>
    <t>+</t>
  </si>
  <si>
    <t>BRISHKA Roberts</t>
  </si>
  <si>
    <t>JANOVICS Kristaps</t>
  </si>
  <si>
    <t>ONSKULIS Martins</t>
  </si>
  <si>
    <t>RUBENIS Klavs</t>
  </si>
  <si>
    <t>AVOTIŅŠ Pēteris</t>
  </si>
  <si>
    <t>GULBIS Kristofers</t>
  </si>
  <si>
    <t>ZUTERS Luka</t>
  </si>
  <si>
    <t>OPMANIS Lauris</t>
  </si>
  <si>
    <t>Ziemeļpols/SSS</t>
  </si>
  <si>
    <t>ZVEJNIEKS Dāvis</t>
  </si>
  <si>
    <t>RULLE-TITAVA Kitija</t>
  </si>
  <si>
    <t>ANDERSONE Luīze Marta</t>
  </si>
  <si>
    <t>ABĀŠINA Beate</t>
  </si>
  <si>
    <t>EGLE Zane</t>
  </si>
  <si>
    <t>*</t>
  </si>
  <si>
    <t>ĢĒRMANE Dženifera</t>
  </si>
  <si>
    <t>ĒRENPREISA Helēna</t>
  </si>
  <si>
    <t>LĪCĪTE Samanta</t>
  </si>
  <si>
    <t>DAUKŠTE Diāna</t>
  </si>
  <si>
    <t>JEKŠEVICA Beatrise</t>
  </si>
  <si>
    <t>SSS</t>
  </si>
  <si>
    <t>SKRASTIŅA Anete</t>
  </si>
  <si>
    <t>SUM</t>
  </si>
  <si>
    <t>ORDELOVSKIS Rihards</t>
  </si>
  <si>
    <t>BEIKMANIS Roberts</t>
  </si>
  <si>
    <t>OLIŅŠ Pauls</t>
  </si>
  <si>
    <t>DAUKULS Georgs</t>
  </si>
  <si>
    <t>POČS Edvards</t>
  </si>
  <si>
    <t>LAIZĀNS Ernests</t>
  </si>
  <si>
    <t>ANTOŅĒVIČS Māris</t>
  </si>
  <si>
    <t>NEZBORTE Elina Sabine</t>
  </si>
  <si>
    <t>STERNA Elizabete L...</t>
  </si>
  <si>
    <t>999.00</t>
  </si>
  <si>
    <t>GEDRA Zaks</t>
  </si>
  <si>
    <t>SNIEDZE Roberts Eriks</t>
  </si>
  <si>
    <t>TAURINS Ilmars</t>
  </si>
  <si>
    <t>ZVEJNIEKS Davis</t>
  </si>
  <si>
    <t>184.42</t>
  </si>
  <si>
    <t>ŠKAPARE Emīlija Anna</t>
  </si>
  <si>
    <t>JANSONS Ernests</t>
  </si>
  <si>
    <t>KRASTIŅŠ Kristians Jānis</t>
  </si>
  <si>
    <t>SKRASTIŅŠ Rihards</t>
  </si>
  <si>
    <t>JANSONS Alberts</t>
  </si>
  <si>
    <t>102.39</t>
  </si>
  <si>
    <t>109.95</t>
  </si>
  <si>
    <t>151.99</t>
  </si>
  <si>
    <t>157.78</t>
  </si>
  <si>
    <t>79.79</t>
  </si>
  <si>
    <t xml:space="preserve">TRĒZIŅA-ZIRDZIŅA Ilze </t>
  </si>
  <si>
    <t>BERGMANIS Kristaps</t>
  </si>
  <si>
    <t>BERGMANIS Aksels Henrijs</t>
  </si>
  <si>
    <t>EGLĪTIS Valters</t>
  </si>
  <si>
    <t>BISTERE Dita</t>
  </si>
  <si>
    <t>78.88</t>
  </si>
  <si>
    <t>94.58</t>
  </si>
  <si>
    <t>343.27</t>
  </si>
  <si>
    <t>DREIMANE Katrine</t>
  </si>
  <si>
    <t>393.37</t>
  </si>
  <si>
    <t>168.09</t>
  </si>
  <si>
    <t>125.76</t>
  </si>
  <si>
    <t>118.60</t>
  </si>
  <si>
    <t>185.12</t>
  </si>
  <si>
    <t>144.59</t>
  </si>
  <si>
    <t>BLUMS Kristaps</t>
  </si>
  <si>
    <t>DANCE Nauris</t>
  </si>
  <si>
    <t>247.92</t>
  </si>
  <si>
    <t>KOVISARS Peteris</t>
  </si>
  <si>
    <t>400.28</t>
  </si>
  <si>
    <t>383.50</t>
  </si>
  <si>
    <t>247.01</t>
  </si>
  <si>
    <t>SHVALBE Karlis</t>
  </si>
  <si>
    <t>159.32</t>
  </si>
  <si>
    <t>326.09</t>
  </si>
  <si>
    <t>256.95</t>
  </si>
  <si>
    <t>28.19</t>
  </si>
  <si>
    <t>BROKĀNE Jeļena</t>
  </si>
  <si>
    <t>Klubs</t>
  </si>
  <si>
    <t>ASI-Ski Box</t>
  </si>
  <si>
    <t>54.18</t>
  </si>
  <si>
    <t>76.00</t>
  </si>
  <si>
    <t>91.34</t>
  </si>
  <si>
    <t>95.89</t>
  </si>
  <si>
    <t>82.91</t>
  </si>
  <si>
    <t>9.57</t>
  </si>
  <si>
    <t>46.70</t>
  </si>
  <si>
    <t xml:space="preserve">Pantera           </t>
  </si>
  <si>
    <t>PUTNIŅA Paula</t>
  </si>
  <si>
    <t>skola</t>
  </si>
  <si>
    <t>ABĀŠINA Katrīna</t>
  </si>
  <si>
    <t>TRAPĀNE Eva Samanta</t>
  </si>
  <si>
    <t>KĀRKLIŅA Madara</t>
  </si>
  <si>
    <t>DSQ</t>
  </si>
  <si>
    <t>STEPIŅA Mērija Šarlote</t>
  </si>
  <si>
    <t>VĪTUMA Paula</t>
  </si>
  <si>
    <t>TERLANOVS Artemijs</t>
  </si>
  <si>
    <t>PONE Patriks</t>
  </si>
  <si>
    <t>KUPČS Roberts</t>
  </si>
  <si>
    <t>RĪGERTS Emīls</t>
  </si>
  <si>
    <t>MAZAIS Dāvis</t>
  </si>
  <si>
    <t>ZVEJNIEKS Jurģis</t>
  </si>
  <si>
    <t>ALLENS Rihards</t>
  </si>
  <si>
    <t>ĢERMANIS Bruno</t>
  </si>
  <si>
    <t>DNF</t>
  </si>
  <si>
    <t>klubs</t>
  </si>
  <si>
    <t>07.NOV.15.SL</t>
  </si>
  <si>
    <t>08.NOV.15.SL</t>
  </si>
  <si>
    <t>GEDRA Žanete</t>
  </si>
  <si>
    <t>872.31</t>
  </si>
  <si>
    <t>555.35</t>
  </si>
  <si>
    <t>42.76</t>
  </si>
  <si>
    <t>44.68</t>
  </si>
  <si>
    <t>GEDRA Zanete</t>
  </si>
  <si>
    <t>KRUMINA Katrina</t>
  </si>
  <si>
    <t>651.38</t>
  </si>
  <si>
    <t>118.80</t>
  </si>
  <si>
    <t>123.08</t>
  </si>
  <si>
    <t>393.93</t>
  </si>
  <si>
    <t>802.67</t>
  </si>
  <si>
    <t>165.06</t>
  </si>
  <si>
    <t>VOLGEMUTE Katrina</t>
  </si>
  <si>
    <t>232.08</t>
  </si>
  <si>
    <t>IRBE Arta</t>
  </si>
  <si>
    <t>BELAKOVS Edgars</t>
  </si>
  <si>
    <t>CERNEVSKIS Kristers</t>
  </si>
  <si>
    <t>385.57</t>
  </si>
  <si>
    <t>73.63</t>
  </si>
  <si>
    <t>317.37</t>
  </si>
  <si>
    <t>278.83</t>
  </si>
  <si>
    <t>KARSENIEKS Arturs</t>
  </si>
  <si>
    <t>KRAUJA Dainis</t>
  </si>
  <si>
    <t>129.23</t>
  </si>
  <si>
    <t>48.50</t>
  </si>
  <si>
    <t>221.54</t>
  </si>
  <si>
    <t>112.85</t>
  </si>
  <si>
    <t>SADOVNIKOVS Vladimirs</t>
  </si>
  <si>
    <t>57.47</t>
  </si>
  <si>
    <t>77.36</t>
  </si>
  <si>
    <t>206.84</t>
  </si>
  <si>
    <t>VORSLAVS Klavs Ver...</t>
  </si>
  <si>
    <t>86.15</t>
  </si>
  <si>
    <t>163.93</t>
  </si>
  <si>
    <t>21.57</t>
  </si>
  <si>
    <t>321.30</t>
  </si>
  <si>
    <t xml:space="preserve">J </t>
  </si>
  <si>
    <t>DRUKA-JAUNZEME Denisa</t>
  </si>
  <si>
    <t>RIEKSTIŅA Arta</t>
  </si>
  <si>
    <t/>
  </si>
  <si>
    <t>MARKSS Svens</t>
  </si>
  <si>
    <t>ANSONSKA Patrīcija</t>
  </si>
  <si>
    <t>NAMSONE Tīna</t>
  </si>
  <si>
    <t>BULIŅA Ance</t>
  </si>
  <si>
    <t>POKULE Krista</t>
  </si>
  <si>
    <t>SUVEIZDA Luīze</t>
  </si>
  <si>
    <t>GAILĪTE Džūlija</t>
  </si>
  <si>
    <t>GRANTA Sabīne</t>
  </si>
  <si>
    <t>MEŅĢELE Elizabete</t>
  </si>
  <si>
    <t>MAZAREVIČA Nikola Roberta</t>
  </si>
  <si>
    <t>LK1GS</t>
  </si>
  <si>
    <t>SOSTE Markuss</t>
  </si>
  <si>
    <t>ZĪVERTS Toms</t>
  </si>
  <si>
    <t>VĪTUMS Aksels</t>
  </si>
  <si>
    <t>GARDERS Renārs</t>
  </si>
  <si>
    <t>OZOLS Uldis</t>
  </si>
  <si>
    <t>VANAGS Valts Valters</t>
  </si>
  <si>
    <t>GUĻEVSKIS Rihards</t>
  </si>
  <si>
    <t>ĀBOLTIŅŠ Jānis</t>
  </si>
  <si>
    <t>23.01.16.SL</t>
  </si>
  <si>
    <t>LK1SL</t>
  </si>
  <si>
    <t>ČODARE Inese</t>
  </si>
  <si>
    <t>BLŪMIŅŠ Dans</t>
  </si>
  <si>
    <t>KUPCA Katrina</t>
  </si>
  <si>
    <t>199.70</t>
  </si>
  <si>
    <t>233.40</t>
  </si>
  <si>
    <t>RIEKSTINA Annija</t>
  </si>
  <si>
    <t>385.05</t>
  </si>
  <si>
    <t>BLUMINS Dans</t>
  </si>
  <si>
    <t>183.38</t>
  </si>
  <si>
    <t>261.11</t>
  </si>
  <si>
    <t>43.18</t>
  </si>
  <si>
    <t>LK2SL</t>
  </si>
  <si>
    <t>BARANOVSKA Akvelīna</t>
  </si>
  <si>
    <t>LEJA Sofija Māra</t>
  </si>
  <si>
    <t>BERGMANE Krista</t>
  </si>
  <si>
    <t>BRAUERE Luīze</t>
  </si>
  <si>
    <t>AMERIKS Gustavs</t>
  </si>
  <si>
    <t>VASIĻJEVS Dāvis</t>
  </si>
  <si>
    <t>TIMAKS Nikolass</t>
  </si>
  <si>
    <t>SILIŅŠ Jānis</t>
  </si>
  <si>
    <t>27.FEB.16.SL</t>
  </si>
  <si>
    <t>28.FEB.16.SL</t>
  </si>
  <si>
    <t>SUM SL</t>
  </si>
  <si>
    <t>SUM GS</t>
  </si>
  <si>
    <t>NCSL</t>
  </si>
  <si>
    <t>NCGS</t>
  </si>
  <si>
    <t>LK2GS</t>
  </si>
  <si>
    <t>MW</t>
  </si>
  <si>
    <t>BC1SL2</t>
  </si>
  <si>
    <t>BC1SL1</t>
  </si>
  <si>
    <t>BC2GS1</t>
  </si>
  <si>
    <t>BC2GS2</t>
  </si>
  <si>
    <t>POCILUIKO Nikola</t>
  </si>
  <si>
    <t>ŠLOSBERGA Laura</t>
  </si>
  <si>
    <t>ERNESTONS Gustavs</t>
  </si>
  <si>
    <t>VILKS Jānis</t>
  </si>
  <si>
    <t>ĀBELE Rinalds</t>
  </si>
  <si>
    <t>KUZŅECOVS Oskars</t>
  </si>
  <si>
    <t>JEKŠEVICS Mārtiņš</t>
  </si>
  <si>
    <t>BC2SL1</t>
  </si>
  <si>
    <t>BC2SL2</t>
  </si>
  <si>
    <t>MELVERS Dzintars</t>
  </si>
  <si>
    <t>RODE Aigars</t>
  </si>
  <si>
    <t>MM</t>
  </si>
  <si>
    <t>KORDE Jānis</t>
  </si>
  <si>
    <t>ZVEJNIECE Jana</t>
  </si>
  <si>
    <t>24.01.16.GS</t>
  </si>
  <si>
    <t>06.MAR.16.SL</t>
  </si>
  <si>
    <t>20.MAR.16 SL</t>
  </si>
  <si>
    <t>19.MAR.165.GS</t>
  </si>
  <si>
    <t>05.MAR.16.GS</t>
  </si>
  <si>
    <t>30.91</t>
  </si>
  <si>
    <t>363.86</t>
  </si>
  <si>
    <t>33.72</t>
  </si>
  <si>
    <t>53.91</t>
  </si>
  <si>
    <t>59.72</t>
  </si>
  <si>
    <t>166.74</t>
  </si>
  <si>
    <t>192.67</t>
  </si>
  <si>
    <t>188.38</t>
  </si>
  <si>
    <t>296.62</t>
  </si>
  <si>
    <t>320.29</t>
  </si>
  <si>
    <t>72.53</t>
  </si>
  <si>
    <t>200.02</t>
  </si>
  <si>
    <t>222.88</t>
  </si>
  <si>
    <t>128.47</t>
  </si>
  <si>
    <t>77.72</t>
  </si>
  <si>
    <t>342.50</t>
  </si>
  <si>
    <t>63.54</t>
  </si>
  <si>
    <t>154.16</t>
  </si>
  <si>
    <t>362.12</t>
  </si>
  <si>
    <t>737.72</t>
  </si>
  <si>
    <t>36.95</t>
  </si>
  <si>
    <t>112.76</t>
  </si>
  <si>
    <t>219.07</t>
  </si>
  <si>
    <t>143.98</t>
  </si>
  <si>
    <t>114.72</t>
  </si>
  <si>
    <t>126.38</t>
  </si>
  <si>
    <t>181.23</t>
  </si>
  <si>
    <t>78.64</t>
  </si>
  <si>
    <t>257.52</t>
  </si>
  <si>
    <t>145.57</t>
  </si>
  <si>
    <t>73.68</t>
  </si>
  <si>
    <t>61.27</t>
  </si>
  <si>
    <t>52.53</t>
  </si>
  <si>
    <t>24.JAN.16.SL</t>
  </si>
  <si>
    <t>23.JAN.16.GS</t>
  </si>
  <si>
    <t>SADOVŅIKOVS Vladimirs</t>
  </si>
  <si>
    <t>GRITĀNS Jēkabs</t>
  </si>
  <si>
    <t>159.99</t>
  </si>
  <si>
    <t>38.54</t>
  </si>
  <si>
    <t>61.60</t>
  </si>
  <si>
    <t>126.47</t>
  </si>
  <si>
    <t>295.21</t>
  </si>
  <si>
    <t>13.13</t>
  </si>
  <si>
    <t>18.95</t>
  </si>
  <si>
    <t>92..10</t>
  </si>
  <si>
    <t>182.25</t>
  </si>
  <si>
    <t>153.21</t>
  </si>
  <si>
    <t>228.28</t>
  </si>
  <si>
    <t>102.58</t>
  </si>
  <si>
    <t>91.59</t>
  </si>
  <si>
    <t>86.76</t>
  </si>
  <si>
    <t>97.54</t>
  </si>
  <si>
    <t>130.02</t>
  </si>
  <si>
    <t>127.64</t>
  </si>
  <si>
    <t>88.18</t>
  </si>
  <si>
    <t>76.24</t>
  </si>
  <si>
    <t>38,,11</t>
  </si>
  <si>
    <t>80,,11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</si>
</sst>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color indexed="63"/>
      <name val="Arial"/>
      <family val="2"/>
      <charset val="186"/>
    </font>
    <font>
      <sz val="10"/>
      <color indexed="8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8"/>
      <name val="Arial"/>
      <family val="2"/>
      <charset val="186"/>
    </font>
    <font>
      <u/>
      <sz val="8"/>
      <color indexed="12"/>
      <name val="Arial"/>
      <family val="2"/>
      <charset val="186"/>
    </font>
    <font>
      <sz val="8"/>
      <color rgb="FF222222"/>
      <name val="Arial"/>
      <family val="2"/>
      <charset val="186"/>
    </font>
    <font>
      <b/>
      <sz val="9"/>
      <name val="Arial"/>
      <family val="2"/>
      <charset val="186"/>
    </font>
    <font>
      <b/>
      <sz val="9"/>
      <color indexed="63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63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8"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6" fillId="2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3" fillId="0" borderId="0" xfId="0" applyFont="1"/>
    <xf numFmtId="0" fontId="14" fillId="0" borderId="0" xfId="0" applyNumberFormat="1" applyFont="1" applyFill="1" applyBorder="1" applyAlignment="1"/>
    <xf numFmtId="0" fontId="14" fillId="0" borderId="0" xfId="0" applyFont="1"/>
    <xf numFmtId="0" fontId="9" fillId="0" borderId="0" xfId="0" applyFont="1" applyFill="1" applyBorder="1"/>
    <xf numFmtId="0" fontId="0" fillId="0" borderId="0" xfId="0" applyBorder="1"/>
    <xf numFmtId="0" fontId="7" fillId="0" borderId="0" xfId="0" applyFont="1" applyFill="1" applyBorder="1" applyAlignment="1">
      <alignment horizontal="left" textRotation="90"/>
    </xf>
    <xf numFmtId="0" fontId="7" fillId="0" borderId="0" xfId="0" applyFont="1" applyFill="1" applyBorder="1" applyAlignment="1">
      <alignment horizontal="center" textRotation="90"/>
    </xf>
    <xf numFmtId="0" fontId="7" fillId="0" borderId="0" xfId="0" applyFont="1" applyFill="1" applyBorder="1" applyAlignment="1">
      <alignment horizontal="left" textRotation="90" wrapText="1"/>
    </xf>
    <xf numFmtId="0" fontId="7" fillId="3" borderId="0" xfId="0" applyFont="1" applyFill="1" applyBorder="1" applyAlignment="1">
      <alignment horizontal="center" textRotation="90"/>
    </xf>
    <xf numFmtId="0" fontId="9" fillId="3" borderId="0" xfId="0" applyFont="1" applyFill="1" applyBorder="1" applyAlignment="1">
      <alignment horizontal="center"/>
    </xf>
    <xf numFmtId="0" fontId="9" fillId="0" borderId="0" xfId="0" applyFont="1" applyBorder="1"/>
    <xf numFmtId="0" fontId="0" fillId="0" borderId="0" xfId="0" applyFill="1" applyBorder="1"/>
    <xf numFmtId="0" fontId="9" fillId="0" borderId="0" xfId="0" applyFont="1" applyFill="1" applyBorder="1" applyAlignment="1"/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0" fontId="15" fillId="5" borderId="0" xfId="0" applyFont="1" applyFill="1"/>
    <xf numFmtId="0" fontId="15" fillId="0" borderId="0" xfId="0" applyFont="1"/>
    <xf numFmtId="0" fontId="15" fillId="3" borderId="0" xfId="0" applyFont="1" applyFill="1" applyAlignment="1">
      <alignment textRotation="90"/>
    </xf>
    <xf numFmtId="0" fontId="15" fillId="0" borderId="0" xfId="0" applyFont="1" applyFill="1" applyAlignment="1">
      <alignment textRotation="9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textRotation="90"/>
    </xf>
    <xf numFmtId="0" fontId="8" fillId="0" borderId="0" xfId="0" applyFont="1"/>
    <xf numFmtId="0" fontId="1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1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right" vertical="top" wrapText="1"/>
    </xf>
    <xf numFmtId="0" fontId="2" fillId="0" borderId="0" xfId="0" applyFont="1"/>
    <xf numFmtId="0" fontId="16" fillId="6" borderId="0" xfId="1" applyFont="1" applyFill="1" applyAlignment="1" applyProtection="1">
      <alignment wrapText="1"/>
    </xf>
    <xf numFmtId="0" fontId="17" fillId="6" borderId="0" xfId="0" applyFont="1" applyFill="1" applyAlignment="1">
      <alignment horizontal="right" wrapText="1"/>
    </xf>
    <xf numFmtId="0" fontId="17" fillId="7" borderId="0" xfId="0" applyFont="1" applyFill="1" applyAlignment="1">
      <alignment wrapText="1"/>
    </xf>
    <xf numFmtId="0" fontId="16" fillId="7" borderId="0" xfId="1" applyFont="1" applyFill="1" applyAlignment="1" applyProtection="1">
      <alignment wrapText="1"/>
    </xf>
    <xf numFmtId="0" fontId="17" fillId="7" borderId="0" xfId="0" applyFont="1" applyFill="1" applyAlignment="1">
      <alignment horizontal="right" wrapText="1"/>
    </xf>
    <xf numFmtId="17" fontId="17" fillId="7" borderId="0" xfId="0" applyNumberFormat="1" applyFont="1" applyFill="1" applyAlignment="1">
      <alignment horizontal="right" wrapText="1"/>
    </xf>
    <xf numFmtId="0" fontId="2" fillId="6" borderId="0" xfId="0" applyFont="1" applyFill="1"/>
    <xf numFmtId="0" fontId="6" fillId="0" borderId="0" xfId="0" applyFont="1" applyBorder="1" applyAlignment="1">
      <alignment horizontal="center"/>
    </xf>
    <xf numFmtId="0" fontId="0" fillId="0" borderId="0" xfId="0" applyFont="1" applyFill="1" applyBorder="1"/>
    <xf numFmtId="0" fontId="6" fillId="0" borderId="0" xfId="0" quotePrefix="1" applyFont="1"/>
    <xf numFmtId="0" fontId="7" fillId="8" borderId="0" xfId="0" applyFont="1" applyFill="1" applyBorder="1" applyAlignment="1">
      <alignment horizontal="center" textRotation="90"/>
    </xf>
    <xf numFmtId="17" fontId="17" fillId="6" borderId="0" xfId="0" applyNumberFormat="1" applyFont="1" applyFill="1" applyAlignment="1">
      <alignment horizontal="right" wrapText="1"/>
    </xf>
    <xf numFmtId="0" fontId="7" fillId="9" borderId="0" xfId="0" applyFont="1" applyFill="1" applyBorder="1" applyAlignment="1">
      <alignment horizontal="center" textRotation="90"/>
    </xf>
    <xf numFmtId="0" fontId="0" fillId="0" borderId="0" xfId="0" applyFill="1"/>
    <xf numFmtId="0" fontId="7" fillId="10" borderId="0" xfId="0" applyFont="1" applyFill="1" applyBorder="1" applyAlignment="1">
      <alignment horizontal="center" textRotation="90"/>
    </xf>
    <xf numFmtId="164" fontId="20" fillId="4" borderId="0" xfId="0" applyNumberFormat="1" applyFont="1" applyFill="1" applyBorder="1" applyAlignment="1">
      <alignment horizontal="right" textRotation="90"/>
    </xf>
    <xf numFmtId="164" fontId="18" fillId="0" borderId="0" xfId="0" applyNumberFormat="1" applyFont="1" applyFill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11" borderId="0" xfId="0" applyFont="1" applyFill="1" applyBorder="1" applyAlignment="1">
      <alignment horizontal="center" textRotation="90"/>
    </xf>
    <xf numFmtId="0" fontId="17" fillId="6" borderId="0" xfId="0" applyFont="1" applyFill="1" applyAlignment="1">
      <alignment wrapText="1"/>
    </xf>
    <xf numFmtId="0" fontId="7" fillId="12" borderId="0" xfId="0" applyFont="1" applyFill="1" applyBorder="1" applyAlignment="1">
      <alignment horizontal="center" textRotation="90"/>
    </xf>
    <xf numFmtId="0" fontId="7" fillId="3" borderId="0" xfId="0" applyFont="1" applyFill="1" applyBorder="1" applyAlignment="1">
      <alignment textRotation="90"/>
    </xf>
    <xf numFmtId="0" fontId="9" fillId="3" borderId="0" xfId="0" applyFont="1" applyFill="1" applyBorder="1" applyAlignment="1"/>
    <xf numFmtId="0" fontId="9" fillId="0" borderId="0" xfId="0" applyFont="1" applyAlignment="1"/>
    <xf numFmtId="0" fontId="7" fillId="0" borderId="0" xfId="0" applyFont="1" applyFill="1" applyBorder="1" applyAlignment="1">
      <alignment textRotation="90"/>
    </xf>
    <xf numFmtId="0" fontId="0" fillId="0" borderId="0" xfId="0" applyAlignment="1"/>
    <xf numFmtId="0" fontId="9" fillId="0" borderId="0" xfId="0" applyFont="1" applyBorder="1" applyAlignment="1"/>
    <xf numFmtId="0" fontId="0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/>
    <xf numFmtId="0" fontId="2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s-ski.com/dynamic/athlete-biography.html?sector=AL&amp;listid=237&amp;competitorid=203654&amp;type=fispoints" TargetMode="External"/><Relationship Id="rId13" Type="http://schemas.openxmlformats.org/officeDocument/2006/relationships/hyperlink" Target="http://data.fis-ski.com/dynamic/athlete-biography.html?sector=AL&amp;listid=237&amp;competitorid=193910&amp;type=fispoints" TargetMode="External"/><Relationship Id="rId18" Type="http://schemas.openxmlformats.org/officeDocument/2006/relationships/hyperlink" Target="http://data.fis-ski.com/dynamic/athlete-biography.html?sector=AL&amp;listid=237&amp;competitorid=207303&amp;type=fispoints" TargetMode="External"/><Relationship Id="rId26" Type="http://schemas.openxmlformats.org/officeDocument/2006/relationships/hyperlink" Target="http://data.fis-ski.com/dynamic/athlete-biography.html?sector=AL&amp;listid=237&amp;competitorid=172105&amp;type=fispoints" TargetMode="External"/><Relationship Id="rId39" Type="http://schemas.openxmlformats.org/officeDocument/2006/relationships/hyperlink" Target="http://data.fis-ski.com/dynamic/athlete-biography.html?sector=AL&amp;listid=237&amp;competitorid=199902&amp;type=fispoints" TargetMode="External"/><Relationship Id="rId3" Type="http://schemas.openxmlformats.org/officeDocument/2006/relationships/hyperlink" Target="http://data.fis-ski.com/dynamic/athlete-biography.html?sector=AL&amp;listid=237&amp;competitorid=201058&amp;type=fispoints" TargetMode="External"/><Relationship Id="rId21" Type="http://schemas.openxmlformats.org/officeDocument/2006/relationships/hyperlink" Target="http://data.fis-ski.com/dynamic/athlete-biography.html?sector=AL&amp;listid=237&amp;competitorid=137610&amp;type=fispoints" TargetMode="External"/><Relationship Id="rId34" Type="http://schemas.openxmlformats.org/officeDocument/2006/relationships/hyperlink" Target="http://data.fis-ski.com/dynamic/athlete-biography.html?sector=AL&amp;listid=237&amp;competitorid=132844&amp;type=fispoints" TargetMode="External"/><Relationship Id="rId42" Type="http://schemas.openxmlformats.org/officeDocument/2006/relationships/hyperlink" Target="http://data.fis-ski.com/dynamic/athlete-biography.html?sector=AL&amp;listid=237&amp;competitorid=199901&amp;type=fispoints" TargetMode="External"/><Relationship Id="rId47" Type="http://schemas.openxmlformats.org/officeDocument/2006/relationships/printerSettings" Target="../printerSettings/printerSettings4.bin"/><Relationship Id="rId7" Type="http://schemas.openxmlformats.org/officeDocument/2006/relationships/hyperlink" Target="http://data.fis-ski.com/dynamic/athlete-biography.html?sector=AL&amp;listid=237&amp;competitorid=119433&amp;type=fispoints" TargetMode="External"/><Relationship Id="rId12" Type="http://schemas.openxmlformats.org/officeDocument/2006/relationships/hyperlink" Target="http://data.fis-ski.com/dynamic/athlete-biography.html?sector=AL&amp;listid=237&amp;competitorid=194278&amp;type=fispoints" TargetMode="External"/><Relationship Id="rId17" Type="http://schemas.openxmlformats.org/officeDocument/2006/relationships/hyperlink" Target="http://data.fis-ski.com/dynamic/athlete-biography.html?sector=AL&amp;listid=237&amp;competitorid=199900&amp;type=fispoints" TargetMode="External"/><Relationship Id="rId25" Type="http://schemas.openxmlformats.org/officeDocument/2006/relationships/hyperlink" Target="http://data.fis-ski.com/dynamic/athlete-biography.html?sector=AL&amp;listid=237&amp;competitorid=119437&amp;type=fispoints" TargetMode="External"/><Relationship Id="rId33" Type="http://schemas.openxmlformats.org/officeDocument/2006/relationships/hyperlink" Target="http://data.fis-ski.com/dynamic/athlete-biography.html?sector=AL&amp;listid=237&amp;competitorid=76348&amp;type=fispoints" TargetMode="External"/><Relationship Id="rId38" Type="http://schemas.openxmlformats.org/officeDocument/2006/relationships/hyperlink" Target="http://data.fis-ski.com/dynamic/athlete-biography.html?sector=AL&amp;listid=237&amp;competitorid=192601&amp;type=fispoints" TargetMode="External"/><Relationship Id="rId46" Type="http://schemas.openxmlformats.org/officeDocument/2006/relationships/hyperlink" Target="http://data.fis-ski.com/dynamic/athlete-biography.html?sector=AL&amp;listid=237&amp;competitorid=137645&amp;type=fispoints" TargetMode="External"/><Relationship Id="rId2" Type="http://schemas.openxmlformats.org/officeDocument/2006/relationships/hyperlink" Target="http://data.fis-ski.com/dynamic/athlete-biography.html?sector=AL&amp;listid=237&amp;competitorid=172203&amp;type=fispoints" TargetMode="External"/><Relationship Id="rId16" Type="http://schemas.openxmlformats.org/officeDocument/2006/relationships/hyperlink" Target="http://data.fis-ski.com/dynamic/athlete-biography.html?sector=AL&amp;listid=237&amp;competitorid=201060&amp;type=fispoints" TargetMode="External"/><Relationship Id="rId20" Type="http://schemas.openxmlformats.org/officeDocument/2006/relationships/hyperlink" Target="http://data.fis-ski.com/dynamic/athlete-biography.html?sector=AL&amp;listid=237&amp;competitorid=192599&amp;type=fispoints" TargetMode="External"/><Relationship Id="rId29" Type="http://schemas.openxmlformats.org/officeDocument/2006/relationships/hyperlink" Target="http://data.fis-ski.com/dynamic/athlete-biography.html?sector=AL&amp;listid=237&amp;competitorid=113725&amp;type=fispoints" TargetMode="External"/><Relationship Id="rId41" Type="http://schemas.openxmlformats.org/officeDocument/2006/relationships/hyperlink" Target="http://data.fis-ski.com/dynamic/athlete-biography.html?sector=AL&amp;listid=237&amp;competitorid=137646&amp;type=fispoints" TargetMode="External"/><Relationship Id="rId1" Type="http://schemas.openxmlformats.org/officeDocument/2006/relationships/hyperlink" Target="http://data.fis-ski.com/dynamic/athlete-biography.html?sector=AL&amp;listid=235&amp;competitorid=169276&amp;type=fispoints" TargetMode="External"/><Relationship Id="rId6" Type="http://schemas.openxmlformats.org/officeDocument/2006/relationships/hyperlink" Target="http://data.fis-ski.com/dynamic/athlete-biography.html?sector=AL&amp;listid=237&amp;competitorid=192143&amp;type=fispoints" TargetMode="External"/><Relationship Id="rId11" Type="http://schemas.openxmlformats.org/officeDocument/2006/relationships/hyperlink" Target="http://data.fis-ski.com/dynamic/athlete-biography.html?sector=AL&amp;listid=237&amp;competitorid=155118&amp;type=fispoints" TargetMode="External"/><Relationship Id="rId24" Type="http://schemas.openxmlformats.org/officeDocument/2006/relationships/hyperlink" Target="http://data.fis-ski.com/dynamic/athlete-biography.html?sector=AL&amp;listid=237&amp;competitorid=201715&amp;type=fispoints" TargetMode="External"/><Relationship Id="rId32" Type="http://schemas.openxmlformats.org/officeDocument/2006/relationships/hyperlink" Target="http://data.fis-ski.com/dynamic/athlete-biography.html?sector=AL&amp;listid=237&amp;competitorid=193323&amp;type=fispoints" TargetMode="External"/><Relationship Id="rId37" Type="http://schemas.openxmlformats.org/officeDocument/2006/relationships/hyperlink" Target="http://data.fis-ski.com/dynamic/athlete-biography.html?sector=AL&amp;listid=237&amp;competitorid=192737&amp;type=fispoints" TargetMode="External"/><Relationship Id="rId40" Type="http://schemas.openxmlformats.org/officeDocument/2006/relationships/hyperlink" Target="http://data.fis-ski.com/dynamic/athlete-biography.html?sector=AL&amp;listid=237&amp;competitorid=169275&amp;type=fispoints" TargetMode="External"/><Relationship Id="rId45" Type="http://schemas.openxmlformats.org/officeDocument/2006/relationships/hyperlink" Target="http://data.fis-ski.com/dynamic/athlete-biography.html?sector=AL&amp;listid=237&amp;competitorid=199897&amp;type=fispoints" TargetMode="External"/><Relationship Id="rId5" Type="http://schemas.openxmlformats.org/officeDocument/2006/relationships/hyperlink" Target="http://data.fis-ski.com/dynamic/athlete-biography.html?sector=AL&amp;listid=237&amp;competitorid=201057&amp;type=fispoints" TargetMode="External"/><Relationship Id="rId15" Type="http://schemas.openxmlformats.org/officeDocument/2006/relationships/hyperlink" Target="http://data.fis-ski.com/dynamic/athlete-biography.html?sector=AL&amp;listid=237&amp;competitorid=199899&amp;type=fispoints" TargetMode="External"/><Relationship Id="rId23" Type="http://schemas.openxmlformats.org/officeDocument/2006/relationships/hyperlink" Target="http://data.fis-ski.com/dynamic/athlete-biography.html?sector=AL&amp;listid=237&amp;competitorid=207416&amp;type=fispoints" TargetMode="External"/><Relationship Id="rId28" Type="http://schemas.openxmlformats.org/officeDocument/2006/relationships/hyperlink" Target="http://data.fis-ski.com/dynamic/athlete-biography.html?sector=AL&amp;listid=237&amp;competitorid=184257&amp;type=fispoints" TargetMode="External"/><Relationship Id="rId36" Type="http://schemas.openxmlformats.org/officeDocument/2006/relationships/hyperlink" Target="http://data.fis-ski.com/dynamic/athlete-biography.html?sector=AL&amp;listid=237&amp;competitorid=155119&amp;type=fispoints" TargetMode="External"/><Relationship Id="rId10" Type="http://schemas.openxmlformats.org/officeDocument/2006/relationships/hyperlink" Target="http://data.fis-ski.com/dynamic/athlete-biography.html?sector=AL&amp;listid=237&amp;competitorid=193597&amp;type=fispoints" TargetMode="External"/><Relationship Id="rId19" Type="http://schemas.openxmlformats.org/officeDocument/2006/relationships/hyperlink" Target="http://data.fis-ski.com/dynamic/athlete-biography.html?sector=AL&amp;listid=237&amp;competitorid=207494&amp;type=fispoints" TargetMode="External"/><Relationship Id="rId31" Type="http://schemas.openxmlformats.org/officeDocument/2006/relationships/hyperlink" Target="http://data.fis-ski.com/dynamic/athlete-biography.html?sector=AL&amp;listid=237&amp;competitorid=146621&amp;type=fispoints" TargetMode="External"/><Relationship Id="rId44" Type="http://schemas.openxmlformats.org/officeDocument/2006/relationships/hyperlink" Target="http://data.fis-ski.com/dynamic/athlete-biography.html?sector=AL&amp;listid=237&amp;competitorid=207302&amp;type=fispoints" TargetMode="External"/><Relationship Id="rId4" Type="http://schemas.openxmlformats.org/officeDocument/2006/relationships/hyperlink" Target="http://data.fis-ski.com/dynamic/athlete-biography.html?sector=AL&amp;listid=237&amp;competitorid=172202&amp;type=fispoints" TargetMode="External"/><Relationship Id="rId9" Type="http://schemas.openxmlformats.org/officeDocument/2006/relationships/hyperlink" Target="http://data.fis-ski.com/dynamic/athlete-biography.html?sector=AL&amp;listid=237&amp;competitorid=207415&amp;type=fispoints" TargetMode="External"/><Relationship Id="rId14" Type="http://schemas.openxmlformats.org/officeDocument/2006/relationships/hyperlink" Target="http://data.fis-ski.com/dynamic/athlete-biography.html?sector=AL&amp;listid=237&amp;competitorid=161152&amp;type=fispoints" TargetMode="External"/><Relationship Id="rId22" Type="http://schemas.openxmlformats.org/officeDocument/2006/relationships/hyperlink" Target="http://data.fis-ski.com/dynamic/athlete-biography.html?sector=AL&amp;listid=237&amp;competitorid=151492&amp;type=fispoints" TargetMode="External"/><Relationship Id="rId27" Type="http://schemas.openxmlformats.org/officeDocument/2006/relationships/hyperlink" Target="http://data.fis-ski.com/dynamic/athlete-biography.html?sector=AL&amp;listid=237&amp;competitorid=199657&amp;type=fispoints" TargetMode="External"/><Relationship Id="rId30" Type="http://schemas.openxmlformats.org/officeDocument/2006/relationships/hyperlink" Target="http://data.fis-ski.com/dynamic/athlete-biography.html?sector=AL&amp;listid=237&amp;competitorid=193596&amp;type=fispoints" TargetMode="External"/><Relationship Id="rId35" Type="http://schemas.openxmlformats.org/officeDocument/2006/relationships/hyperlink" Target="http://data.fis-ski.com/dynamic/athlete-biography.html?sector=AL&amp;listid=237&amp;competitorid=199903&amp;type=fispoints" TargetMode="External"/><Relationship Id="rId43" Type="http://schemas.openxmlformats.org/officeDocument/2006/relationships/hyperlink" Target="http://data.fis-ski.com/dynamic/athlete-biography.html?sector=AL&amp;listid=237&amp;competitorid=199904&amp;type=fispoint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3"/>
  <sheetViews>
    <sheetView tabSelected="1" zoomScale="98" zoomScaleNormal="98" workbookViewId="0"/>
  </sheetViews>
  <sheetFormatPr defaultRowHeight="12"/>
  <cols>
    <col min="1" max="1" width="6.5703125" style="47" bestFit="1" customWidth="1"/>
    <col min="2" max="2" width="26.85546875" style="39" customWidth="1"/>
    <col min="3" max="3" width="6.7109375" style="44" bestFit="1" customWidth="1"/>
    <col min="4" max="4" width="6" style="44" bestFit="1" customWidth="1"/>
    <col min="5" max="5" width="13.28515625" style="45" customWidth="1"/>
    <col min="6" max="6" width="4.85546875" style="45" customWidth="1"/>
    <col min="7" max="7" width="5" style="43" bestFit="1" customWidth="1"/>
    <col min="8" max="18" width="5" style="43" customWidth="1"/>
    <col min="19" max="19" width="5.5703125" style="68" bestFit="1" customWidth="1"/>
    <col min="20" max="20" width="6.5703125" style="39" customWidth="1"/>
    <col min="21" max="16384" width="9.140625" style="39"/>
  </cols>
  <sheetData>
    <row r="1" spans="1:29" ht="41.25" customHeight="1">
      <c r="A1" s="36" t="s">
        <v>5</v>
      </c>
      <c r="B1" s="35" t="s">
        <v>6</v>
      </c>
      <c r="C1" s="37" t="s">
        <v>7</v>
      </c>
      <c r="D1" s="37" t="s">
        <v>8</v>
      </c>
      <c r="E1" s="35" t="s">
        <v>232</v>
      </c>
      <c r="F1" s="35" t="s">
        <v>243</v>
      </c>
      <c r="G1" s="38" t="s">
        <v>353</v>
      </c>
      <c r="H1" s="38" t="s">
        <v>352</v>
      </c>
      <c r="I1" s="61" t="s">
        <v>323</v>
      </c>
      <c r="J1" s="61" t="s">
        <v>335</v>
      </c>
      <c r="K1" s="61" t="s">
        <v>348</v>
      </c>
      <c r="L1" s="61" t="s">
        <v>313</v>
      </c>
      <c r="M1" s="63" t="s">
        <v>354</v>
      </c>
      <c r="N1" s="63" t="s">
        <v>355</v>
      </c>
      <c r="O1" s="63" t="s">
        <v>350</v>
      </c>
      <c r="P1" s="63" t="s">
        <v>349</v>
      </c>
      <c r="Q1" s="65" t="s">
        <v>87</v>
      </c>
      <c r="R1" s="65" t="s">
        <v>88</v>
      </c>
      <c r="S1" s="66" t="s">
        <v>178</v>
      </c>
      <c r="T1"/>
      <c r="U1"/>
    </row>
    <row r="2" spans="1:29" ht="12.75">
      <c r="A2" s="40" t="s">
        <v>11</v>
      </c>
      <c r="B2" s="11"/>
      <c r="C2" s="10"/>
      <c r="D2" s="10"/>
      <c r="E2" s="48"/>
      <c r="F2" s="4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67"/>
      <c r="T2"/>
      <c r="U2"/>
      <c r="V2"/>
      <c r="W2"/>
      <c r="X2"/>
      <c r="Y2"/>
      <c r="Z2"/>
      <c r="AA2"/>
      <c r="AB2"/>
      <c r="AC2"/>
    </row>
    <row r="3" spans="1:29" ht="12.75">
      <c r="A3" s="11">
        <v>1</v>
      </c>
      <c r="B3" s="11" t="s">
        <v>173</v>
      </c>
      <c r="C3" s="10" t="s">
        <v>11</v>
      </c>
      <c r="D3" s="10">
        <v>2004</v>
      </c>
      <c r="E3" s="11" t="s">
        <v>241</v>
      </c>
      <c r="F3" s="11" t="s">
        <v>176</v>
      </c>
      <c r="G3" s="10">
        <v>120</v>
      </c>
      <c r="H3" s="10">
        <v>120</v>
      </c>
      <c r="I3" s="10">
        <v>100</v>
      </c>
      <c r="J3" s="10">
        <v>100</v>
      </c>
      <c r="K3" s="10">
        <v>120</v>
      </c>
      <c r="L3" s="10">
        <v>100</v>
      </c>
      <c r="M3" s="10">
        <v>96</v>
      </c>
      <c r="N3" s="10">
        <v>96</v>
      </c>
      <c r="O3" s="10">
        <v>0</v>
      </c>
      <c r="P3" s="10">
        <v>67.5</v>
      </c>
      <c r="Q3" s="2">
        <f t="shared" ref="Q3:Q19" si="0">MAX(G3:K3)+LARGE(G3:K3,2)</f>
        <v>240</v>
      </c>
      <c r="R3" s="2">
        <f t="shared" ref="R3:R19" si="1">MAX(L3:P3)+LARGE(L3:P3,2)</f>
        <v>196</v>
      </c>
      <c r="S3" s="67">
        <f t="shared" ref="S3:S22" si="2">SUM(Q3:R3)</f>
        <v>436</v>
      </c>
      <c r="U3"/>
      <c r="V3"/>
      <c r="W3"/>
      <c r="X3"/>
      <c r="Y3"/>
      <c r="Z3"/>
      <c r="AA3"/>
      <c r="AB3"/>
      <c r="AC3"/>
    </row>
    <row r="4" spans="1:29" ht="12.75">
      <c r="A4" s="11">
        <v>2</v>
      </c>
      <c r="B4" s="11" t="s">
        <v>174</v>
      </c>
      <c r="C4" s="10" t="s">
        <v>11</v>
      </c>
      <c r="D4" s="10">
        <v>2004</v>
      </c>
      <c r="E4" s="11" t="s">
        <v>49</v>
      </c>
      <c r="F4" s="11"/>
      <c r="G4" s="10">
        <v>0</v>
      </c>
      <c r="H4" s="10">
        <v>60</v>
      </c>
      <c r="I4" s="10">
        <v>0</v>
      </c>
      <c r="J4" s="10">
        <v>80</v>
      </c>
      <c r="K4" s="10">
        <v>150</v>
      </c>
      <c r="L4" s="10">
        <v>50</v>
      </c>
      <c r="M4" s="10">
        <v>60</v>
      </c>
      <c r="N4" s="10">
        <v>120</v>
      </c>
      <c r="O4" s="10">
        <v>50</v>
      </c>
      <c r="P4" s="10">
        <v>75</v>
      </c>
      <c r="Q4" s="2">
        <f t="shared" si="0"/>
        <v>230</v>
      </c>
      <c r="R4" s="2">
        <f t="shared" si="1"/>
        <v>195</v>
      </c>
      <c r="S4" s="67">
        <f t="shared" si="2"/>
        <v>425</v>
      </c>
      <c r="U4"/>
      <c r="V4"/>
      <c r="W4"/>
      <c r="X4"/>
      <c r="Y4"/>
      <c r="Z4"/>
      <c r="AA4"/>
      <c r="AB4"/>
      <c r="AC4"/>
    </row>
    <row r="5" spans="1:29" ht="12.75">
      <c r="A5" s="39">
        <v>3</v>
      </c>
      <c r="B5" s="11" t="s">
        <v>172</v>
      </c>
      <c r="C5" s="10" t="s">
        <v>11</v>
      </c>
      <c r="D5" s="10">
        <v>2004</v>
      </c>
      <c r="E5" s="11" t="s">
        <v>49</v>
      </c>
      <c r="F5" s="11" t="s">
        <v>176</v>
      </c>
      <c r="G5" s="10">
        <v>72</v>
      </c>
      <c r="H5" s="10">
        <v>96</v>
      </c>
      <c r="I5" s="10">
        <v>80</v>
      </c>
      <c r="J5" s="10">
        <v>60</v>
      </c>
      <c r="K5" s="10">
        <v>0</v>
      </c>
      <c r="L5" s="10">
        <v>80</v>
      </c>
      <c r="M5" s="10">
        <v>48</v>
      </c>
      <c r="N5" s="10">
        <v>60</v>
      </c>
      <c r="O5" s="10">
        <v>60</v>
      </c>
      <c r="P5" s="10">
        <v>150</v>
      </c>
      <c r="Q5" s="2">
        <f t="shared" si="0"/>
        <v>176</v>
      </c>
      <c r="R5" s="2">
        <f t="shared" si="1"/>
        <v>230</v>
      </c>
      <c r="S5" s="67">
        <f t="shared" si="2"/>
        <v>406</v>
      </c>
      <c r="U5"/>
      <c r="V5"/>
      <c r="W5"/>
      <c r="X5"/>
      <c r="Y5"/>
      <c r="Z5"/>
      <c r="AA5"/>
      <c r="AB5"/>
      <c r="AC5"/>
    </row>
    <row r="6" spans="1:29" ht="12.75">
      <c r="A6" s="11">
        <v>4</v>
      </c>
      <c r="B6" s="39" t="s">
        <v>242</v>
      </c>
      <c r="C6" s="44" t="s">
        <v>11</v>
      </c>
      <c r="D6" s="44">
        <v>2005</v>
      </c>
      <c r="E6" s="39" t="s">
        <v>49</v>
      </c>
      <c r="F6" s="39" t="s">
        <v>176</v>
      </c>
      <c r="G6" s="44">
        <v>96</v>
      </c>
      <c r="H6" s="44">
        <v>72</v>
      </c>
      <c r="I6" s="44">
        <v>60</v>
      </c>
      <c r="J6" s="44">
        <v>50</v>
      </c>
      <c r="K6" s="44">
        <v>90</v>
      </c>
      <c r="L6" s="44">
        <v>40</v>
      </c>
      <c r="M6" s="44">
        <v>54</v>
      </c>
      <c r="N6" s="44">
        <v>48</v>
      </c>
      <c r="O6" s="44">
        <v>36</v>
      </c>
      <c r="P6" s="44">
        <v>120</v>
      </c>
      <c r="Q6" s="2">
        <f t="shared" si="0"/>
        <v>186</v>
      </c>
      <c r="R6" s="2">
        <f t="shared" si="1"/>
        <v>174</v>
      </c>
      <c r="S6" s="67">
        <f t="shared" si="2"/>
        <v>360</v>
      </c>
      <c r="U6"/>
      <c r="V6"/>
      <c r="W6"/>
      <c r="X6"/>
      <c r="Y6"/>
      <c r="Z6"/>
      <c r="AA6"/>
      <c r="AB6"/>
      <c r="AC6"/>
    </row>
    <row r="7" spans="1:29" ht="12.75">
      <c r="A7" s="11">
        <v>5</v>
      </c>
      <c r="B7" s="39" t="s">
        <v>175</v>
      </c>
      <c r="C7" s="44" t="s">
        <v>11</v>
      </c>
      <c r="D7" s="44">
        <v>2004</v>
      </c>
      <c r="E7" s="39" t="s">
        <v>23</v>
      </c>
      <c r="F7" s="39"/>
      <c r="G7" s="44">
        <v>48</v>
      </c>
      <c r="H7" s="44">
        <v>48</v>
      </c>
      <c r="I7" s="44">
        <v>45</v>
      </c>
      <c r="J7" s="44">
        <v>45</v>
      </c>
      <c r="K7" s="44">
        <v>75</v>
      </c>
      <c r="L7" s="44">
        <v>60</v>
      </c>
      <c r="M7" s="44">
        <v>72</v>
      </c>
      <c r="N7" s="44">
        <v>54</v>
      </c>
      <c r="O7" s="44">
        <v>100</v>
      </c>
      <c r="P7" s="44">
        <v>90</v>
      </c>
      <c r="Q7" s="2">
        <f t="shared" si="0"/>
        <v>123</v>
      </c>
      <c r="R7" s="2">
        <f t="shared" si="1"/>
        <v>190</v>
      </c>
      <c r="S7" s="67">
        <f t="shared" si="2"/>
        <v>313</v>
      </c>
      <c r="U7"/>
      <c r="V7"/>
      <c r="W7"/>
      <c r="X7"/>
      <c r="Y7"/>
      <c r="Z7"/>
      <c r="AA7"/>
      <c r="AB7"/>
      <c r="AC7"/>
    </row>
    <row r="8" spans="1:29" ht="12.75">
      <c r="A8" s="39">
        <v>6</v>
      </c>
      <c r="B8" s="11" t="s">
        <v>304</v>
      </c>
      <c r="C8" s="10" t="s">
        <v>11</v>
      </c>
      <c r="D8" s="10">
        <v>2005</v>
      </c>
      <c r="E8" s="11" t="s">
        <v>49</v>
      </c>
      <c r="F8" s="11" t="s">
        <v>176</v>
      </c>
      <c r="G8" s="10">
        <v>0</v>
      </c>
      <c r="H8" s="10"/>
      <c r="I8" s="10">
        <v>50</v>
      </c>
      <c r="J8" s="10">
        <v>22</v>
      </c>
      <c r="K8" s="10"/>
      <c r="L8" s="10">
        <v>45</v>
      </c>
      <c r="M8" s="10">
        <v>120</v>
      </c>
      <c r="N8" s="10">
        <v>72</v>
      </c>
      <c r="O8" s="10">
        <v>80</v>
      </c>
      <c r="P8" s="10"/>
      <c r="Q8" s="2">
        <f t="shared" si="0"/>
        <v>72</v>
      </c>
      <c r="R8" s="2">
        <f t="shared" si="1"/>
        <v>200</v>
      </c>
      <c r="S8" s="67">
        <f t="shared" si="2"/>
        <v>272</v>
      </c>
      <c r="U8"/>
      <c r="V8"/>
      <c r="W8"/>
      <c r="X8"/>
      <c r="Y8"/>
      <c r="Z8"/>
      <c r="AA8"/>
      <c r="AB8"/>
      <c r="AC8"/>
    </row>
    <row r="9" spans="1:29" ht="12.75">
      <c r="A9" s="11">
        <v>7</v>
      </c>
      <c r="B9" s="11" t="s">
        <v>194</v>
      </c>
      <c r="C9" s="10" t="s">
        <v>11</v>
      </c>
      <c r="D9" s="10">
        <v>2004</v>
      </c>
      <c r="E9" s="11" t="s">
        <v>21</v>
      </c>
      <c r="F9" s="11"/>
      <c r="G9" s="10">
        <v>54</v>
      </c>
      <c r="H9" s="10">
        <v>0</v>
      </c>
      <c r="I9" s="10">
        <v>40</v>
      </c>
      <c r="J9" s="10">
        <v>26</v>
      </c>
      <c r="K9" s="10">
        <v>60</v>
      </c>
      <c r="L9" s="10">
        <v>36</v>
      </c>
      <c r="M9" s="10">
        <v>38.4</v>
      </c>
      <c r="N9" s="10">
        <v>38.4</v>
      </c>
      <c r="O9" s="10">
        <v>22</v>
      </c>
      <c r="P9" s="10">
        <v>48</v>
      </c>
      <c r="Q9" s="2">
        <f t="shared" si="0"/>
        <v>114</v>
      </c>
      <c r="R9" s="2">
        <f t="shared" si="1"/>
        <v>86.4</v>
      </c>
      <c r="S9" s="67">
        <f t="shared" si="2"/>
        <v>200.4</v>
      </c>
      <c r="U9"/>
      <c r="V9"/>
      <c r="W9"/>
      <c r="X9"/>
      <c r="Y9"/>
      <c r="Z9"/>
      <c r="AA9"/>
      <c r="AB9"/>
      <c r="AC9"/>
    </row>
    <row r="10" spans="1:29" ht="12.75">
      <c r="A10" s="11">
        <v>8</v>
      </c>
      <c r="B10" s="11" t="s">
        <v>244</v>
      </c>
      <c r="C10" s="10" t="s">
        <v>11</v>
      </c>
      <c r="D10" s="10">
        <v>2005</v>
      </c>
      <c r="E10" s="11" t="s">
        <v>32</v>
      </c>
      <c r="F10" s="11"/>
      <c r="G10" s="10">
        <v>60</v>
      </c>
      <c r="H10" s="10">
        <v>54</v>
      </c>
      <c r="I10" s="10">
        <v>36</v>
      </c>
      <c r="J10" s="10">
        <v>40</v>
      </c>
      <c r="K10" s="10"/>
      <c r="L10" s="10">
        <v>0</v>
      </c>
      <c r="M10" s="10">
        <v>43.2</v>
      </c>
      <c r="N10" s="10"/>
      <c r="O10" s="10">
        <v>40</v>
      </c>
      <c r="P10" s="10"/>
      <c r="Q10" s="2">
        <f t="shared" si="0"/>
        <v>114</v>
      </c>
      <c r="R10" s="2">
        <f t="shared" si="1"/>
        <v>83.2</v>
      </c>
      <c r="S10" s="67">
        <f t="shared" si="2"/>
        <v>197.2</v>
      </c>
      <c r="U10"/>
      <c r="V10"/>
      <c r="W10"/>
      <c r="X10"/>
      <c r="Y10"/>
      <c r="Z10"/>
      <c r="AA10"/>
      <c r="AB10"/>
      <c r="AC10"/>
    </row>
    <row r="11" spans="1:29" ht="12.75">
      <c r="A11" s="11">
        <v>9</v>
      </c>
      <c r="B11" s="11" t="s">
        <v>308</v>
      </c>
      <c r="C11" s="10" t="s">
        <v>11</v>
      </c>
      <c r="D11" s="10">
        <v>2004</v>
      </c>
      <c r="E11" s="11" t="s">
        <v>13</v>
      </c>
      <c r="F11" s="11" t="s">
        <v>176</v>
      </c>
      <c r="G11" s="10">
        <v>0</v>
      </c>
      <c r="H11" s="10"/>
      <c r="I11" s="10">
        <v>32</v>
      </c>
      <c r="J11" s="10">
        <v>36</v>
      </c>
      <c r="K11" s="10">
        <v>67.5</v>
      </c>
      <c r="L11" s="10">
        <v>24</v>
      </c>
      <c r="M11" s="10"/>
      <c r="N11" s="10"/>
      <c r="O11" s="10">
        <v>32</v>
      </c>
      <c r="P11" s="10">
        <v>60</v>
      </c>
      <c r="Q11" s="2">
        <f t="shared" si="0"/>
        <v>103.5</v>
      </c>
      <c r="R11" s="2">
        <f t="shared" si="1"/>
        <v>92</v>
      </c>
      <c r="S11" s="67">
        <f t="shared" si="2"/>
        <v>195.5</v>
      </c>
      <c r="U11"/>
      <c r="V11"/>
      <c r="W11"/>
      <c r="X11"/>
      <c r="Y11"/>
      <c r="Z11"/>
      <c r="AA11"/>
      <c r="AB11"/>
      <c r="AC11"/>
    </row>
    <row r="12" spans="1:29" ht="12.75">
      <c r="A12" s="39">
        <v>10</v>
      </c>
      <c r="B12" s="11" t="s">
        <v>248</v>
      </c>
      <c r="C12" s="10" t="s">
        <v>11</v>
      </c>
      <c r="D12" s="10">
        <v>2005</v>
      </c>
      <c r="E12" s="11" t="s">
        <v>27</v>
      </c>
      <c r="F12" s="11"/>
      <c r="G12" s="10">
        <v>0</v>
      </c>
      <c r="H12" s="10">
        <v>38.4</v>
      </c>
      <c r="I12" s="10">
        <v>24</v>
      </c>
      <c r="J12" s="10"/>
      <c r="K12" s="10">
        <v>54</v>
      </c>
      <c r="L12" s="10">
        <v>20</v>
      </c>
      <c r="M12" s="10">
        <v>26.4</v>
      </c>
      <c r="N12" s="10"/>
      <c r="O12" s="10"/>
      <c r="P12" s="10">
        <v>36</v>
      </c>
      <c r="Q12" s="2">
        <f t="shared" si="0"/>
        <v>92.4</v>
      </c>
      <c r="R12" s="2">
        <f t="shared" si="1"/>
        <v>62.4</v>
      </c>
      <c r="S12" s="67">
        <f t="shared" si="2"/>
        <v>154.80000000000001</v>
      </c>
      <c r="U12"/>
      <c r="V12"/>
      <c r="W12"/>
      <c r="X12"/>
      <c r="Y12"/>
      <c r="Z12"/>
      <c r="AA12"/>
      <c r="AB12"/>
      <c r="AC12"/>
    </row>
    <row r="13" spans="1:29" ht="12.75">
      <c r="A13" s="11">
        <v>11</v>
      </c>
      <c r="B13" s="11" t="s">
        <v>245</v>
      </c>
      <c r="C13" s="10" t="s">
        <v>11</v>
      </c>
      <c r="D13" s="10">
        <v>2005</v>
      </c>
      <c r="E13" s="11" t="s">
        <v>23</v>
      </c>
      <c r="F13" s="11"/>
      <c r="G13" s="10">
        <v>43.2</v>
      </c>
      <c r="H13" s="10">
        <v>43.2</v>
      </c>
      <c r="I13" s="10">
        <v>29</v>
      </c>
      <c r="J13" s="10">
        <v>0</v>
      </c>
      <c r="K13" s="10">
        <v>48</v>
      </c>
      <c r="L13" s="10">
        <v>0</v>
      </c>
      <c r="M13" s="10"/>
      <c r="N13" s="10"/>
      <c r="O13" s="10">
        <v>20</v>
      </c>
      <c r="P13" s="10">
        <v>39</v>
      </c>
      <c r="Q13" s="2">
        <f t="shared" si="0"/>
        <v>91.2</v>
      </c>
      <c r="R13" s="2">
        <f t="shared" si="1"/>
        <v>59</v>
      </c>
      <c r="S13" s="67">
        <f t="shared" si="2"/>
        <v>150.19999999999999</v>
      </c>
      <c r="U13"/>
      <c r="V13"/>
      <c r="W13"/>
      <c r="X13"/>
      <c r="Y13"/>
      <c r="Z13"/>
      <c r="AA13"/>
      <c r="AB13"/>
      <c r="AC13"/>
    </row>
    <row r="14" spans="1:29" ht="12.75">
      <c r="A14" s="11">
        <v>12</v>
      </c>
      <c r="B14" s="11" t="s">
        <v>336</v>
      </c>
      <c r="C14" s="10" t="s">
        <v>11</v>
      </c>
      <c r="D14" s="10">
        <v>2004</v>
      </c>
      <c r="E14" s="11" t="s">
        <v>23</v>
      </c>
      <c r="F14" s="11"/>
      <c r="G14" s="10"/>
      <c r="H14" s="10"/>
      <c r="I14" s="10"/>
      <c r="J14" s="10">
        <v>32</v>
      </c>
      <c r="K14" s="10">
        <v>0</v>
      </c>
      <c r="L14" s="10"/>
      <c r="M14" s="10">
        <v>34.799999999999997</v>
      </c>
      <c r="N14" s="10"/>
      <c r="O14" s="10">
        <v>45</v>
      </c>
      <c r="P14" s="10">
        <v>54</v>
      </c>
      <c r="Q14" s="2">
        <f t="shared" si="0"/>
        <v>32</v>
      </c>
      <c r="R14" s="2">
        <f t="shared" si="1"/>
        <v>99</v>
      </c>
      <c r="S14" s="67">
        <f t="shared" si="2"/>
        <v>131</v>
      </c>
      <c r="U14"/>
      <c r="V14"/>
      <c r="W14"/>
      <c r="X14"/>
      <c r="Y14"/>
      <c r="Z14"/>
      <c r="AA14"/>
      <c r="AB14"/>
      <c r="AC14"/>
    </row>
    <row r="15" spans="1:29" ht="12.75">
      <c r="A15" s="39">
        <v>13</v>
      </c>
      <c r="B15" s="39" t="s">
        <v>246</v>
      </c>
      <c r="C15" s="44" t="s">
        <v>11</v>
      </c>
      <c r="D15" s="44">
        <v>2004</v>
      </c>
      <c r="E15" s="39" t="s">
        <v>27</v>
      </c>
      <c r="F15" s="39"/>
      <c r="G15" s="44">
        <v>0</v>
      </c>
      <c r="H15" s="44">
        <v>34.799999999999997</v>
      </c>
      <c r="I15" s="44">
        <v>26</v>
      </c>
      <c r="J15" s="44">
        <v>20</v>
      </c>
      <c r="K15" s="44"/>
      <c r="L15" s="44">
        <v>0</v>
      </c>
      <c r="M15" s="44"/>
      <c r="N15" s="44">
        <v>26.4</v>
      </c>
      <c r="O15" s="44">
        <v>18</v>
      </c>
      <c r="P15" s="44"/>
      <c r="Q15" s="2">
        <f t="shared" si="0"/>
        <v>60.8</v>
      </c>
      <c r="R15" s="2">
        <f t="shared" si="1"/>
        <v>44.4</v>
      </c>
      <c r="S15" s="67">
        <f t="shared" si="2"/>
        <v>105.19999999999999</v>
      </c>
      <c r="U15"/>
      <c r="V15"/>
      <c r="W15"/>
      <c r="X15"/>
      <c r="Y15"/>
      <c r="Z15"/>
      <c r="AA15"/>
      <c r="AB15"/>
      <c r="AC15"/>
    </row>
    <row r="16" spans="1:29" ht="12.75">
      <c r="A16" s="11">
        <v>14</v>
      </c>
      <c r="B16" s="11" t="s">
        <v>307</v>
      </c>
      <c r="C16" s="10" t="s">
        <v>11</v>
      </c>
      <c r="D16" s="10">
        <v>2005</v>
      </c>
      <c r="E16" s="11" t="s">
        <v>23</v>
      </c>
      <c r="F16" s="11"/>
      <c r="G16" s="10">
        <v>0</v>
      </c>
      <c r="H16" s="10"/>
      <c r="I16" s="10">
        <v>0</v>
      </c>
      <c r="J16" s="10">
        <v>24</v>
      </c>
      <c r="K16" s="10"/>
      <c r="L16" s="10">
        <v>29</v>
      </c>
      <c r="M16" s="10">
        <v>31.2</v>
      </c>
      <c r="N16" s="10">
        <v>43.2</v>
      </c>
      <c r="O16" s="10">
        <v>24</v>
      </c>
      <c r="P16" s="10"/>
      <c r="Q16" s="2">
        <f t="shared" si="0"/>
        <v>24</v>
      </c>
      <c r="R16" s="2">
        <f t="shared" si="1"/>
        <v>74.400000000000006</v>
      </c>
      <c r="S16" s="67">
        <f t="shared" si="2"/>
        <v>98.4</v>
      </c>
      <c r="U16"/>
      <c r="V16"/>
      <c r="W16"/>
      <c r="X16"/>
      <c r="Y16"/>
      <c r="Z16"/>
      <c r="AA16"/>
      <c r="AB16"/>
      <c r="AC16"/>
    </row>
    <row r="17" spans="1:29" ht="12.75">
      <c r="A17" s="11">
        <v>15</v>
      </c>
      <c r="B17" s="39" t="s">
        <v>306</v>
      </c>
      <c r="C17" s="44" t="s">
        <v>11</v>
      </c>
      <c r="D17" s="44">
        <v>2005</v>
      </c>
      <c r="E17" s="39" t="s">
        <v>23</v>
      </c>
      <c r="F17" s="39"/>
      <c r="G17" s="44">
        <v>0</v>
      </c>
      <c r="H17" s="44"/>
      <c r="I17" s="44">
        <v>0</v>
      </c>
      <c r="J17" s="44">
        <v>29</v>
      </c>
      <c r="K17" s="44"/>
      <c r="L17" s="44">
        <v>26</v>
      </c>
      <c r="M17" s="44">
        <v>28.8</v>
      </c>
      <c r="N17" s="44">
        <v>34.799999999999997</v>
      </c>
      <c r="O17" s="44">
        <v>26</v>
      </c>
      <c r="P17" s="44"/>
      <c r="Q17" s="2">
        <f t="shared" si="0"/>
        <v>29</v>
      </c>
      <c r="R17" s="2">
        <f t="shared" si="1"/>
        <v>63.599999999999994</v>
      </c>
      <c r="S17" s="67">
        <f t="shared" si="2"/>
        <v>92.6</v>
      </c>
      <c r="U17"/>
      <c r="V17"/>
      <c r="W17"/>
      <c r="X17"/>
      <c r="Y17"/>
      <c r="Z17"/>
      <c r="AA17"/>
      <c r="AB17"/>
      <c r="AC17"/>
    </row>
    <row r="18" spans="1:29" ht="12.75">
      <c r="A18" s="11">
        <v>16</v>
      </c>
      <c r="B18" s="11" t="s">
        <v>305</v>
      </c>
      <c r="C18" s="10" t="s">
        <v>11</v>
      </c>
      <c r="D18" s="10">
        <v>2005</v>
      </c>
      <c r="E18" s="11" t="s">
        <v>23</v>
      </c>
      <c r="F18" s="11"/>
      <c r="G18" s="10">
        <v>0</v>
      </c>
      <c r="H18" s="10"/>
      <c r="I18" s="10">
        <v>0</v>
      </c>
      <c r="J18" s="10">
        <v>0</v>
      </c>
      <c r="K18" s="10">
        <v>0</v>
      </c>
      <c r="L18" s="10">
        <v>32</v>
      </c>
      <c r="M18" s="10"/>
      <c r="N18" s="10">
        <v>31.2</v>
      </c>
      <c r="O18" s="10">
        <v>29</v>
      </c>
      <c r="P18" s="10">
        <v>43.5</v>
      </c>
      <c r="Q18" s="2">
        <f t="shared" si="0"/>
        <v>0</v>
      </c>
      <c r="R18" s="2">
        <f t="shared" si="1"/>
        <v>75.5</v>
      </c>
      <c r="S18" s="67">
        <f t="shared" si="2"/>
        <v>75.5</v>
      </c>
      <c r="U18"/>
      <c r="V18"/>
      <c r="W18"/>
      <c r="X18"/>
      <c r="Y18"/>
      <c r="Z18"/>
      <c r="AA18"/>
      <c r="AB18"/>
      <c r="AC18"/>
    </row>
    <row r="19" spans="1:29" ht="12.75">
      <c r="A19" s="11">
        <v>17</v>
      </c>
      <c r="B19" s="11" t="s">
        <v>309</v>
      </c>
      <c r="C19" s="10" t="s">
        <v>11</v>
      </c>
      <c r="D19" s="10">
        <v>2005</v>
      </c>
      <c r="E19" s="11" t="s">
        <v>49</v>
      </c>
      <c r="F19" s="11" t="s">
        <v>176</v>
      </c>
      <c r="G19" s="10">
        <v>0</v>
      </c>
      <c r="H19" s="10"/>
      <c r="I19" s="10">
        <v>0</v>
      </c>
      <c r="J19" s="10"/>
      <c r="K19" s="10"/>
      <c r="L19" s="10">
        <v>22</v>
      </c>
      <c r="M19" s="10"/>
      <c r="N19" s="10">
        <v>28.8</v>
      </c>
      <c r="O19" s="10"/>
      <c r="P19" s="10"/>
      <c r="Q19" s="2">
        <f t="shared" si="0"/>
        <v>0</v>
      </c>
      <c r="R19" s="2">
        <f t="shared" si="1"/>
        <v>50.8</v>
      </c>
      <c r="S19" s="67">
        <f t="shared" si="2"/>
        <v>50.8</v>
      </c>
      <c r="U19"/>
      <c r="V19"/>
      <c r="W19"/>
      <c r="X19"/>
      <c r="Y19"/>
      <c r="Z19"/>
      <c r="AA19"/>
      <c r="AB19"/>
      <c r="AC19"/>
    </row>
    <row r="20" spans="1:29" ht="12.75">
      <c r="A20" s="39">
        <v>18</v>
      </c>
      <c r="B20" s="39" t="s">
        <v>356</v>
      </c>
      <c r="C20" s="44" t="s">
        <v>11</v>
      </c>
      <c r="D20" s="44">
        <v>2005</v>
      </c>
      <c r="E20" s="39" t="s">
        <v>23</v>
      </c>
      <c r="F20" s="39"/>
      <c r="G20" s="44"/>
      <c r="H20" s="44"/>
      <c r="I20" s="44"/>
      <c r="J20" s="44"/>
      <c r="K20" s="44">
        <v>43.5</v>
      </c>
      <c r="L20" s="44"/>
      <c r="M20" s="44"/>
      <c r="N20" s="44"/>
      <c r="O20" s="44"/>
      <c r="P20" s="44">
        <v>0</v>
      </c>
      <c r="Q20" s="2">
        <v>43.5</v>
      </c>
      <c r="R20" s="2">
        <v>0</v>
      </c>
      <c r="S20" s="67">
        <f t="shared" si="2"/>
        <v>43.5</v>
      </c>
      <c r="U20"/>
      <c r="V20"/>
      <c r="W20"/>
      <c r="X20"/>
      <c r="Y20"/>
      <c r="Z20"/>
      <c r="AA20"/>
      <c r="AB20"/>
      <c r="AC20"/>
    </row>
    <row r="21" spans="1:29" ht="12.75">
      <c r="A21" s="39">
        <v>19</v>
      </c>
      <c r="B21" s="39" t="s">
        <v>357</v>
      </c>
      <c r="C21" s="44" t="s">
        <v>11</v>
      </c>
      <c r="D21" s="44">
        <v>2005</v>
      </c>
      <c r="E21" s="39" t="s">
        <v>23</v>
      </c>
      <c r="F21" s="39"/>
      <c r="G21" s="44"/>
      <c r="H21" s="44"/>
      <c r="I21" s="44"/>
      <c r="J21" s="44"/>
      <c r="K21" s="44">
        <v>39</v>
      </c>
      <c r="L21" s="44"/>
      <c r="M21" s="44"/>
      <c r="N21" s="44"/>
      <c r="O21" s="44"/>
      <c r="P21" s="44">
        <v>0</v>
      </c>
      <c r="Q21" s="2">
        <v>29</v>
      </c>
      <c r="R21" s="2">
        <v>0</v>
      </c>
      <c r="S21" s="67">
        <f t="shared" si="2"/>
        <v>29</v>
      </c>
      <c r="U21"/>
      <c r="V21"/>
      <c r="W21"/>
      <c r="X21"/>
      <c r="Y21"/>
      <c r="Z21"/>
      <c r="AA21"/>
      <c r="AB21"/>
      <c r="AC21"/>
    </row>
    <row r="22" spans="1:29" ht="12.75">
      <c r="A22" s="39">
        <v>20</v>
      </c>
      <c r="B22" s="39" t="s">
        <v>337</v>
      </c>
      <c r="C22" s="44" t="s">
        <v>11</v>
      </c>
      <c r="D22" s="44">
        <v>2005</v>
      </c>
      <c r="E22" s="39" t="s">
        <v>27</v>
      </c>
      <c r="F22" s="39"/>
      <c r="G22" s="44"/>
      <c r="H22" s="44"/>
      <c r="I22" s="44">
        <v>0</v>
      </c>
      <c r="J22" s="44">
        <v>0</v>
      </c>
      <c r="K22" s="44"/>
      <c r="L22" s="44"/>
      <c r="M22" s="44">
        <v>24</v>
      </c>
      <c r="N22" s="44">
        <v>0</v>
      </c>
      <c r="O22" s="44"/>
      <c r="P22" s="44"/>
      <c r="Q22" s="2">
        <f>MAX(G22:K22)+LARGE(G22:K22,2)</f>
        <v>0</v>
      </c>
      <c r="R22" s="2">
        <f>MAX(L22:P22)+LARGE(L22:P22,2)</f>
        <v>24</v>
      </c>
      <c r="S22" s="67">
        <f t="shared" si="2"/>
        <v>24</v>
      </c>
      <c r="U22"/>
      <c r="V22"/>
      <c r="W22"/>
      <c r="X22"/>
      <c r="Y22"/>
      <c r="Z22"/>
      <c r="AA22"/>
      <c r="AB22"/>
      <c r="AC22"/>
    </row>
    <row r="23" spans="1:29" ht="45.75" customHeight="1">
      <c r="A23" s="36" t="s">
        <v>5</v>
      </c>
      <c r="B23" s="35" t="s">
        <v>6</v>
      </c>
      <c r="C23" s="37" t="s">
        <v>7</v>
      </c>
      <c r="D23" s="37" t="s">
        <v>8</v>
      </c>
      <c r="E23" s="35" t="s">
        <v>232</v>
      </c>
      <c r="F23" s="35" t="s">
        <v>243</v>
      </c>
      <c r="G23" s="38" t="s">
        <v>353</v>
      </c>
      <c r="H23" s="38" t="s">
        <v>352</v>
      </c>
      <c r="I23" s="61" t="s">
        <v>323</v>
      </c>
      <c r="J23" s="61" t="s">
        <v>335</v>
      </c>
      <c r="K23" s="61" t="s">
        <v>348</v>
      </c>
      <c r="L23" s="61" t="s">
        <v>313</v>
      </c>
      <c r="M23" s="63" t="s">
        <v>354</v>
      </c>
      <c r="N23" s="63" t="s">
        <v>355</v>
      </c>
      <c r="O23" s="63" t="s">
        <v>350</v>
      </c>
      <c r="P23" s="63" t="s">
        <v>349</v>
      </c>
      <c r="Q23" s="65" t="s">
        <v>87</v>
      </c>
      <c r="R23" s="65" t="s">
        <v>88</v>
      </c>
      <c r="S23" s="66" t="s">
        <v>178</v>
      </c>
      <c r="U23"/>
      <c r="V23"/>
      <c r="W23"/>
      <c r="X23"/>
      <c r="Y23"/>
      <c r="Z23"/>
      <c r="AA23"/>
      <c r="AB23"/>
      <c r="AC23"/>
    </row>
    <row r="24" spans="1:29" ht="12.75">
      <c r="A24" s="40" t="s">
        <v>29</v>
      </c>
      <c r="D24" s="10"/>
      <c r="E24" s="48"/>
      <c r="F24" s="48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67"/>
      <c r="U24"/>
      <c r="V24"/>
      <c r="W24"/>
      <c r="X24"/>
      <c r="Y24"/>
      <c r="Z24"/>
      <c r="AA24"/>
      <c r="AB24"/>
      <c r="AC24"/>
    </row>
    <row r="25" spans="1:29" ht="12.75">
      <c r="A25" s="11">
        <v>1</v>
      </c>
      <c r="B25" s="11" t="s">
        <v>24</v>
      </c>
      <c r="C25" s="10" t="s">
        <v>31</v>
      </c>
      <c r="D25" s="10">
        <v>2002</v>
      </c>
      <c r="E25" s="11" t="s">
        <v>23</v>
      </c>
      <c r="F25" s="11"/>
      <c r="G25" s="10">
        <v>60</v>
      </c>
      <c r="H25" s="10">
        <v>48</v>
      </c>
      <c r="I25" s="10">
        <v>80</v>
      </c>
      <c r="J25" s="10">
        <v>100</v>
      </c>
      <c r="K25" s="10">
        <v>150</v>
      </c>
      <c r="L25" s="10">
        <v>80</v>
      </c>
      <c r="M25" s="10">
        <v>120</v>
      </c>
      <c r="N25" s="10">
        <v>120</v>
      </c>
      <c r="O25" s="10">
        <v>80</v>
      </c>
      <c r="P25" s="10">
        <v>90</v>
      </c>
      <c r="Q25" s="2">
        <f t="shared" ref="Q25:Q39" si="3">MAX(G25:K25)+LARGE(G25:K25,2)</f>
        <v>250</v>
      </c>
      <c r="R25" s="2">
        <f t="shared" ref="R25:R39" si="4">MAX(L25:P25)+LARGE(L25:P25,2)</f>
        <v>240</v>
      </c>
      <c r="S25" s="67">
        <f t="shared" ref="S25:S39" si="5">SUM(Q25:R25)</f>
        <v>490</v>
      </c>
      <c r="U25"/>
      <c r="V25"/>
      <c r="W25"/>
      <c r="X25"/>
      <c r="Y25"/>
      <c r="Z25"/>
      <c r="AA25"/>
      <c r="AB25"/>
      <c r="AC25"/>
    </row>
    <row r="26" spans="1:29" ht="12.75">
      <c r="A26" s="11">
        <v>2</v>
      </c>
      <c r="B26" s="11" t="s">
        <v>22</v>
      </c>
      <c r="C26" s="10" t="s">
        <v>31</v>
      </c>
      <c r="D26" s="10">
        <v>2002</v>
      </c>
      <c r="E26" s="11" t="s">
        <v>23</v>
      </c>
      <c r="F26" s="11"/>
      <c r="G26" s="10">
        <v>0</v>
      </c>
      <c r="H26" s="10">
        <v>72</v>
      </c>
      <c r="I26" s="10">
        <v>100</v>
      </c>
      <c r="J26" s="10">
        <v>80</v>
      </c>
      <c r="K26" s="10">
        <v>120</v>
      </c>
      <c r="L26" s="10">
        <v>100</v>
      </c>
      <c r="M26" s="10">
        <v>96</v>
      </c>
      <c r="N26" s="10">
        <v>96</v>
      </c>
      <c r="O26" s="10">
        <v>100</v>
      </c>
      <c r="P26" s="10">
        <v>120</v>
      </c>
      <c r="Q26" s="2">
        <f t="shared" si="3"/>
        <v>220</v>
      </c>
      <c r="R26" s="2">
        <f t="shared" si="4"/>
        <v>220</v>
      </c>
      <c r="S26" s="67">
        <f t="shared" si="5"/>
        <v>440</v>
      </c>
      <c r="U26"/>
      <c r="V26"/>
      <c r="W26"/>
      <c r="X26"/>
      <c r="Y26"/>
      <c r="Z26"/>
      <c r="AA26"/>
      <c r="AB26"/>
      <c r="AC26"/>
    </row>
    <row r="27" spans="1:29" ht="12.75">
      <c r="A27" s="39">
        <v>3</v>
      </c>
      <c r="B27" s="39" t="s">
        <v>19</v>
      </c>
      <c r="C27" s="44" t="s">
        <v>31</v>
      </c>
      <c r="D27" s="44">
        <v>2002</v>
      </c>
      <c r="E27" s="39" t="s">
        <v>68</v>
      </c>
      <c r="F27" s="39"/>
      <c r="G27" s="44">
        <v>54</v>
      </c>
      <c r="H27" s="44">
        <v>54</v>
      </c>
      <c r="I27" s="44">
        <v>45</v>
      </c>
      <c r="J27" s="44">
        <v>50</v>
      </c>
      <c r="K27" s="44">
        <v>67.5</v>
      </c>
      <c r="L27" s="44">
        <v>50</v>
      </c>
      <c r="M27" s="44">
        <v>72</v>
      </c>
      <c r="N27" s="44">
        <v>72</v>
      </c>
      <c r="O27" s="44">
        <v>60</v>
      </c>
      <c r="P27" s="44">
        <v>150</v>
      </c>
      <c r="Q27" s="2">
        <f t="shared" si="3"/>
        <v>121.5</v>
      </c>
      <c r="R27" s="2">
        <f t="shared" si="4"/>
        <v>222</v>
      </c>
      <c r="S27" s="67">
        <f t="shared" si="5"/>
        <v>343.5</v>
      </c>
      <c r="U27"/>
      <c r="V27"/>
      <c r="W27"/>
      <c r="X27"/>
      <c r="Y27"/>
      <c r="Z27"/>
      <c r="AA27"/>
      <c r="AB27"/>
      <c r="AC27"/>
    </row>
    <row r="28" spans="1:29" ht="12.75">
      <c r="A28" s="11">
        <v>4</v>
      </c>
      <c r="B28" s="39" t="s">
        <v>17</v>
      </c>
      <c r="C28" s="44" t="s">
        <v>31</v>
      </c>
      <c r="D28" s="44">
        <v>2002</v>
      </c>
      <c r="E28" s="39" t="s">
        <v>18</v>
      </c>
      <c r="F28" s="39"/>
      <c r="G28" s="44">
        <v>43.2</v>
      </c>
      <c r="H28" s="44">
        <v>38.4</v>
      </c>
      <c r="I28" s="44">
        <v>60</v>
      </c>
      <c r="J28" s="44">
        <v>0</v>
      </c>
      <c r="K28" s="44">
        <v>75</v>
      </c>
      <c r="L28" s="44">
        <v>0</v>
      </c>
      <c r="M28" s="44">
        <v>60</v>
      </c>
      <c r="N28" s="44">
        <v>54</v>
      </c>
      <c r="O28" s="44">
        <v>0</v>
      </c>
      <c r="P28" s="44">
        <v>75</v>
      </c>
      <c r="Q28" s="2">
        <f t="shared" si="3"/>
        <v>135</v>
      </c>
      <c r="R28" s="2">
        <f t="shared" si="4"/>
        <v>135</v>
      </c>
      <c r="S28" s="67">
        <f t="shared" si="5"/>
        <v>270</v>
      </c>
      <c r="U28"/>
      <c r="V28"/>
      <c r="W28"/>
      <c r="X28"/>
      <c r="Y28"/>
      <c r="Z28"/>
      <c r="AA28"/>
      <c r="AB28"/>
      <c r="AC28"/>
    </row>
    <row r="29" spans="1:29" ht="12.75">
      <c r="A29" s="11">
        <v>5</v>
      </c>
      <c r="B29" s="11" t="s">
        <v>16</v>
      </c>
      <c r="C29" s="10" t="s">
        <v>31</v>
      </c>
      <c r="D29" s="10">
        <v>2003</v>
      </c>
      <c r="E29" s="11" t="s">
        <v>13</v>
      </c>
      <c r="F29" s="11" t="s">
        <v>176</v>
      </c>
      <c r="G29" s="10">
        <v>72</v>
      </c>
      <c r="H29" s="10">
        <v>60</v>
      </c>
      <c r="I29" s="10">
        <v>50</v>
      </c>
      <c r="J29" s="10">
        <v>60</v>
      </c>
      <c r="K29" s="10">
        <v>60</v>
      </c>
      <c r="L29" s="10">
        <v>60</v>
      </c>
      <c r="M29" s="10">
        <v>54</v>
      </c>
      <c r="N29" s="10">
        <v>60</v>
      </c>
      <c r="O29" s="10">
        <v>50</v>
      </c>
      <c r="P29" s="10">
        <v>67.5</v>
      </c>
      <c r="Q29" s="2">
        <f t="shared" si="3"/>
        <v>132</v>
      </c>
      <c r="R29" s="2">
        <f t="shared" si="4"/>
        <v>127.5</v>
      </c>
      <c r="S29" s="67">
        <f t="shared" si="5"/>
        <v>259.5</v>
      </c>
      <c r="U29"/>
      <c r="V29"/>
      <c r="W29"/>
      <c r="X29"/>
      <c r="Y29"/>
      <c r="Z29"/>
      <c r="AA29"/>
      <c r="AB29"/>
      <c r="AC29"/>
    </row>
    <row r="30" spans="1:29" ht="12.75">
      <c r="A30" s="39">
        <v>6</v>
      </c>
      <c r="B30" s="11" t="s">
        <v>171</v>
      </c>
      <c r="C30" s="10" t="s">
        <v>31</v>
      </c>
      <c r="D30" s="10">
        <v>2003</v>
      </c>
      <c r="E30" s="11" t="s">
        <v>13</v>
      </c>
      <c r="F30" s="11" t="s">
        <v>176</v>
      </c>
      <c r="G30" s="10">
        <v>120</v>
      </c>
      <c r="H30" s="10">
        <v>120</v>
      </c>
      <c r="I30" s="10"/>
      <c r="J30" s="10"/>
      <c r="K30" s="10"/>
      <c r="L30" s="10">
        <v>0</v>
      </c>
      <c r="M30" s="10"/>
      <c r="N30" s="10"/>
      <c r="O30" s="10"/>
      <c r="P30" s="10">
        <v>0</v>
      </c>
      <c r="Q30" s="2">
        <f t="shared" si="3"/>
        <v>240</v>
      </c>
      <c r="R30" s="2">
        <f t="shared" si="4"/>
        <v>0</v>
      </c>
      <c r="S30" s="67">
        <f t="shared" si="5"/>
        <v>240</v>
      </c>
      <c r="U30"/>
      <c r="V30"/>
      <c r="W30"/>
      <c r="X30"/>
      <c r="Y30"/>
      <c r="Z30"/>
      <c r="AA30"/>
      <c r="AB30"/>
      <c r="AC30"/>
    </row>
    <row r="31" spans="1:29" ht="12.75">
      <c r="A31" s="11">
        <v>7</v>
      </c>
      <c r="B31" s="11" t="s">
        <v>14</v>
      </c>
      <c r="C31" s="10" t="s">
        <v>31</v>
      </c>
      <c r="D31" s="10">
        <v>2002</v>
      </c>
      <c r="E31" s="11" t="s">
        <v>49</v>
      </c>
      <c r="F31" s="11" t="s">
        <v>176</v>
      </c>
      <c r="G31" s="10">
        <v>0</v>
      </c>
      <c r="H31" s="10">
        <v>0</v>
      </c>
      <c r="I31" s="10">
        <v>40</v>
      </c>
      <c r="J31" s="10">
        <v>0</v>
      </c>
      <c r="K31" s="10">
        <v>90</v>
      </c>
      <c r="L31" s="10">
        <v>0</v>
      </c>
      <c r="M31" s="10">
        <v>48</v>
      </c>
      <c r="N31" s="10">
        <v>38.4</v>
      </c>
      <c r="O31" s="10">
        <v>0</v>
      </c>
      <c r="P31" s="10">
        <v>54</v>
      </c>
      <c r="Q31" s="2">
        <f t="shared" si="3"/>
        <v>130</v>
      </c>
      <c r="R31" s="2">
        <f t="shared" si="4"/>
        <v>102</v>
      </c>
      <c r="S31" s="67">
        <f t="shared" si="5"/>
        <v>232</v>
      </c>
      <c r="U31"/>
      <c r="V31"/>
      <c r="W31"/>
      <c r="X31"/>
      <c r="Y31"/>
      <c r="Z31"/>
      <c r="AA31"/>
      <c r="AB31"/>
      <c r="AC31"/>
    </row>
    <row r="32" spans="1:29" ht="12.75">
      <c r="A32" s="11">
        <v>8</v>
      </c>
      <c r="B32" s="39" t="s">
        <v>20</v>
      </c>
      <c r="C32" s="44" t="s">
        <v>31</v>
      </c>
      <c r="D32" s="44">
        <v>2003</v>
      </c>
      <c r="E32" s="39" t="s">
        <v>27</v>
      </c>
      <c r="F32" s="39"/>
      <c r="G32" s="44">
        <v>38.4</v>
      </c>
      <c r="H32" s="44">
        <v>28.8</v>
      </c>
      <c r="I32" s="44">
        <v>22</v>
      </c>
      <c r="J32" s="44">
        <v>45</v>
      </c>
      <c r="K32" s="44">
        <v>54</v>
      </c>
      <c r="L32" s="44">
        <v>36</v>
      </c>
      <c r="M32" s="44">
        <v>43.2</v>
      </c>
      <c r="N32" s="44">
        <v>43.2</v>
      </c>
      <c r="O32" s="44">
        <v>0</v>
      </c>
      <c r="P32" s="44">
        <v>60</v>
      </c>
      <c r="Q32" s="2">
        <f t="shared" si="3"/>
        <v>99</v>
      </c>
      <c r="R32" s="2">
        <f t="shared" si="4"/>
        <v>103.2</v>
      </c>
      <c r="S32" s="67">
        <f t="shared" si="5"/>
        <v>202.2</v>
      </c>
      <c r="U32"/>
      <c r="V32"/>
      <c r="W32"/>
      <c r="X32"/>
      <c r="Y32"/>
      <c r="Z32"/>
      <c r="AA32"/>
      <c r="AB32"/>
      <c r="AC32"/>
    </row>
    <row r="33" spans="1:29" ht="12.75">
      <c r="A33" s="11">
        <v>9</v>
      </c>
      <c r="B33" s="11" t="s">
        <v>12</v>
      </c>
      <c r="C33" s="10" t="s">
        <v>31</v>
      </c>
      <c r="D33" s="10">
        <v>2002</v>
      </c>
      <c r="E33" s="11" t="s">
        <v>13</v>
      </c>
      <c r="F33" s="11" t="s">
        <v>176</v>
      </c>
      <c r="G33" s="10">
        <v>96</v>
      </c>
      <c r="H33" s="10">
        <v>96</v>
      </c>
      <c r="I33" s="10"/>
      <c r="J33" s="10"/>
      <c r="K33" s="10"/>
      <c r="L33" s="10">
        <v>0</v>
      </c>
      <c r="M33" s="10"/>
      <c r="N33" s="10"/>
      <c r="O33" s="10"/>
      <c r="P33" s="10">
        <v>0</v>
      </c>
      <c r="Q33" s="2">
        <f t="shared" si="3"/>
        <v>192</v>
      </c>
      <c r="R33" s="2">
        <f t="shared" si="4"/>
        <v>0</v>
      </c>
      <c r="S33" s="67">
        <f t="shared" si="5"/>
        <v>192</v>
      </c>
      <c r="U33"/>
      <c r="V33"/>
      <c r="W33"/>
      <c r="X33"/>
      <c r="Y33"/>
      <c r="Z33"/>
      <c r="AA33"/>
      <c r="AB33"/>
      <c r="AC33"/>
    </row>
    <row r="34" spans="1:29" ht="12.75">
      <c r="A34" s="39">
        <v>10</v>
      </c>
      <c r="B34" s="11" t="s">
        <v>249</v>
      </c>
      <c r="C34" s="10" t="s">
        <v>31</v>
      </c>
      <c r="D34" s="10">
        <v>2002</v>
      </c>
      <c r="E34" s="11" t="s">
        <v>49</v>
      </c>
      <c r="F34" s="11" t="s">
        <v>176</v>
      </c>
      <c r="G34" s="10">
        <v>48</v>
      </c>
      <c r="H34" s="10">
        <v>43.2</v>
      </c>
      <c r="I34" s="10">
        <v>32</v>
      </c>
      <c r="J34" s="10">
        <v>0</v>
      </c>
      <c r="K34" s="10">
        <v>0</v>
      </c>
      <c r="L34" s="10">
        <v>45</v>
      </c>
      <c r="M34" s="10">
        <v>38.4</v>
      </c>
      <c r="N34" s="10"/>
      <c r="O34" s="10">
        <v>40</v>
      </c>
      <c r="P34" s="10">
        <v>0</v>
      </c>
      <c r="Q34" s="2">
        <f t="shared" si="3"/>
        <v>91.2</v>
      </c>
      <c r="R34" s="2">
        <f t="shared" si="4"/>
        <v>85</v>
      </c>
      <c r="S34" s="67">
        <f t="shared" si="5"/>
        <v>176.2</v>
      </c>
      <c r="U34"/>
      <c r="V34"/>
      <c r="W34"/>
      <c r="X34"/>
      <c r="Y34"/>
      <c r="Z34"/>
      <c r="AA34"/>
      <c r="AB34"/>
      <c r="AC34"/>
    </row>
    <row r="35" spans="1:29" ht="12.75">
      <c r="A35" s="11">
        <v>11</v>
      </c>
      <c r="B35" s="11" t="s">
        <v>169</v>
      </c>
      <c r="C35" s="10" t="s">
        <v>31</v>
      </c>
      <c r="D35" s="10">
        <v>2002</v>
      </c>
      <c r="E35" s="11" t="s">
        <v>49</v>
      </c>
      <c r="F35" s="11" t="s">
        <v>176</v>
      </c>
      <c r="G35" s="10">
        <v>34.799999999999997</v>
      </c>
      <c r="H35" s="10">
        <v>34.799999999999997</v>
      </c>
      <c r="I35" s="10">
        <v>36</v>
      </c>
      <c r="J35" s="10">
        <v>0</v>
      </c>
      <c r="K35" s="10">
        <v>0</v>
      </c>
      <c r="L35" s="10">
        <v>40</v>
      </c>
      <c r="M35" s="10">
        <v>34.799999999999997</v>
      </c>
      <c r="N35" s="10">
        <v>48</v>
      </c>
      <c r="O35" s="10">
        <v>45</v>
      </c>
      <c r="P35" s="10">
        <v>0</v>
      </c>
      <c r="Q35" s="2">
        <f t="shared" si="3"/>
        <v>70.8</v>
      </c>
      <c r="R35" s="2">
        <f t="shared" si="4"/>
        <v>93</v>
      </c>
      <c r="S35" s="67">
        <f t="shared" si="5"/>
        <v>163.80000000000001</v>
      </c>
      <c r="U35"/>
      <c r="V35"/>
      <c r="W35"/>
      <c r="X35"/>
      <c r="Y35"/>
      <c r="Z35"/>
      <c r="AA35"/>
      <c r="AB35"/>
      <c r="AC35"/>
    </row>
    <row r="36" spans="1:29" ht="12.75">
      <c r="A36" s="11">
        <v>12</v>
      </c>
      <c r="B36" s="11" t="s">
        <v>25</v>
      </c>
      <c r="C36" s="10" t="s">
        <v>31</v>
      </c>
      <c r="D36" s="10">
        <v>2002</v>
      </c>
      <c r="E36" s="11" t="s">
        <v>23</v>
      </c>
      <c r="F36" s="11"/>
      <c r="G36" s="10">
        <v>0</v>
      </c>
      <c r="H36" s="10">
        <v>26.4</v>
      </c>
      <c r="I36" s="10">
        <v>26</v>
      </c>
      <c r="J36" s="10">
        <v>40</v>
      </c>
      <c r="K36" s="10">
        <v>48</v>
      </c>
      <c r="L36" s="10">
        <v>0</v>
      </c>
      <c r="M36" s="10">
        <v>26.4</v>
      </c>
      <c r="N36" s="10"/>
      <c r="O36" s="10">
        <v>29</v>
      </c>
      <c r="P36" s="10">
        <v>43.5</v>
      </c>
      <c r="Q36" s="2">
        <f t="shared" si="3"/>
        <v>88</v>
      </c>
      <c r="R36" s="2">
        <f t="shared" si="4"/>
        <v>72.5</v>
      </c>
      <c r="S36" s="67">
        <f t="shared" si="5"/>
        <v>160.5</v>
      </c>
      <c r="U36"/>
      <c r="V36"/>
      <c r="W36"/>
      <c r="X36"/>
      <c r="Y36"/>
      <c r="Z36"/>
      <c r="AA36"/>
      <c r="AB36"/>
      <c r="AC36"/>
    </row>
    <row r="37" spans="1:29" ht="12.75">
      <c r="A37" s="39">
        <v>13</v>
      </c>
      <c r="B37" s="11" t="s">
        <v>28</v>
      </c>
      <c r="C37" s="10" t="s">
        <v>31</v>
      </c>
      <c r="D37" s="10">
        <v>2003</v>
      </c>
      <c r="E37" s="11" t="s">
        <v>27</v>
      </c>
      <c r="F37" s="11"/>
      <c r="G37" s="10">
        <v>0</v>
      </c>
      <c r="H37" s="10">
        <v>31.2</v>
      </c>
      <c r="I37" s="10">
        <v>24</v>
      </c>
      <c r="J37" s="10">
        <v>0</v>
      </c>
      <c r="K37" s="10">
        <v>43.5</v>
      </c>
      <c r="L37" s="10">
        <v>29</v>
      </c>
      <c r="M37" s="10">
        <v>28.8</v>
      </c>
      <c r="N37" s="10">
        <v>31.2</v>
      </c>
      <c r="O37" s="10">
        <v>32</v>
      </c>
      <c r="P37" s="10">
        <v>48</v>
      </c>
      <c r="Q37" s="2">
        <f t="shared" si="3"/>
        <v>74.7</v>
      </c>
      <c r="R37" s="2">
        <f t="shared" si="4"/>
        <v>80</v>
      </c>
      <c r="S37" s="67">
        <f t="shared" si="5"/>
        <v>154.69999999999999</v>
      </c>
      <c r="U37"/>
      <c r="V37"/>
      <c r="W37"/>
      <c r="X37"/>
      <c r="Y37"/>
      <c r="Z37"/>
      <c r="AA37"/>
      <c r="AB37"/>
      <c r="AC37"/>
    </row>
    <row r="38" spans="1:29" ht="12.75">
      <c r="A38" s="11">
        <v>14</v>
      </c>
      <c r="B38" s="39" t="s">
        <v>26</v>
      </c>
      <c r="C38" s="44" t="s">
        <v>31</v>
      </c>
      <c r="D38" s="44">
        <v>2003</v>
      </c>
      <c r="E38" s="39" t="s">
        <v>23</v>
      </c>
      <c r="F38" s="39"/>
      <c r="G38" s="44">
        <v>0</v>
      </c>
      <c r="H38" s="44">
        <v>0</v>
      </c>
      <c r="I38" s="44">
        <v>29</v>
      </c>
      <c r="J38" s="44">
        <v>36</v>
      </c>
      <c r="K38" s="44"/>
      <c r="L38" s="44">
        <v>32</v>
      </c>
      <c r="M38" s="44">
        <v>31.2</v>
      </c>
      <c r="N38" s="44">
        <v>34.799999999999997</v>
      </c>
      <c r="O38" s="44">
        <v>36</v>
      </c>
      <c r="P38" s="44">
        <v>0</v>
      </c>
      <c r="Q38" s="2">
        <f t="shared" si="3"/>
        <v>65</v>
      </c>
      <c r="R38" s="2">
        <f t="shared" si="4"/>
        <v>70.8</v>
      </c>
      <c r="S38" s="67">
        <f t="shared" si="5"/>
        <v>135.80000000000001</v>
      </c>
      <c r="U38"/>
      <c r="V38"/>
      <c r="W38"/>
      <c r="X38"/>
      <c r="Y38"/>
      <c r="Z38"/>
      <c r="AA38"/>
      <c r="AB38"/>
      <c r="AC38"/>
    </row>
    <row r="39" spans="1:29" ht="12.75">
      <c r="A39" s="11">
        <v>15</v>
      </c>
      <c r="B39" s="11" t="s">
        <v>310</v>
      </c>
      <c r="C39" s="10" t="s">
        <v>31</v>
      </c>
      <c r="D39" s="10">
        <v>2003</v>
      </c>
      <c r="E39" s="11" t="s">
        <v>49</v>
      </c>
      <c r="F39" s="11" t="s">
        <v>176</v>
      </c>
      <c r="G39" s="10"/>
      <c r="H39" s="10"/>
      <c r="I39" s="10">
        <v>0</v>
      </c>
      <c r="J39" s="10">
        <v>0</v>
      </c>
      <c r="K39" s="10"/>
      <c r="L39" s="10">
        <v>26</v>
      </c>
      <c r="M39" s="10">
        <v>24</v>
      </c>
      <c r="N39" s="10">
        <v>0</v>
      </c>
      <c r="O39" s="10">
        <v>26</v>
      </c>
      <c r="P39" s="10"/>
      <c r="Q39" s="2">
        <f t="shared" si="3"/>
        <v>0</v>
      </c>
      <c r="R39" s="2">
        <f t="shared" si="4"/>
        <v>52</v>
      </c>
      <c r="S39" s="67">
        <f t="shared" si="5"/>
        <v>52</v>
      </c>
      <c r="U39"/>
      <c r="V39"/>
      <c r="W39"/>
      <c r="X39"/>
      <c r="Y39"/>
      <c r="Z39"/>
      <c r="AA39"/>
      <c r="AB39"/>
      <c r="AC39"/>
    </row>
    <row r="40" spans="1:29" ht="41.25" customHeight="1">
      <c r="A40" s="36" t="s">
        <v>5</v>
      </c>
      <c r="B40" s="35" t="s">
        <v>6</v>
      </c>
      <c r="C40" s="37" t="s">
        <v>7</v>
      </c>
      <c r="D40" s="37" t="s">
        <v>8</v>
      </c>
      <c r="E40" s="35" t="s">
        <v>9</v>
      </c>
      <c r="F40" s="35"/>
      <c r="G40" s="38" t="s">
        <v>353</v>
      </c>
      <c r="H40" s="38" t="s">
        <v>352</v>
      </c>
      <c r="I40" s="61" t="s">
        <v>323</v>
      </c>
      <c r="J40" s="61" t="s">
        <v>335</v>
      </c>
      <c r="K40" s="61" t="s">
        <v>348</v>
      </c>
      <c r="L40" s="61" t="s">
        <v>313</v>
      </c>
      <c r="M40" s="63" t="s">
        <v>354</v>
      </c>
      <c r="N40" s="63" t="s">
        <v>355</v>
      </c>
      <c r="O40" s="63" t="s">
        <v>350</v>
      </c>
      <c r="P40" s="63" t="s">
        <v>349</v>
      </c>
      <c r="Q40" s="65" t="s">
        <v>87</v>
      </c>
      <c r="R40" s="65" t="s">
        <v>88</v>
      </c>
      <c r="S40" s="66" t="s">
        <v>178</v>
      </c>
      <c r="U40"/>
      <c r="V40"/>
      <c r="W40"/>
      <c r="X40"/>
      <c r="Y40"/>
      <c r="Z40"/>
      <c r="AA40"/>
      <c r="AB40"/>
      <c r="AC40"/>
    </row>
    <row r="41" spans="1:29" ht="12.75">
      <c r="A41" s="49" t="s">
        <v>43</v>
      </c>
      <c r="U41"/>
      <c r="V41"/>
      <c r="W41"/>
      <c r="X41"/>
      <c r="Y41"/>
      <c r="Z41"/>
      <c r="AA41"/>
      <c r="AB41"/>
      <c r="AC41"/>
    </row>
    <row r="42" spans="1:29" ht="12.75">
      <c r="A42" s="11">
        <v>1</v>
      </c>
      <c r="B42" s="11" t="s">
        <v>36</v>
      </c>
      <c r="C42" s="10" t="s">
        <v>44</v>
      </c>
      <c r="D42" s="10">
        <v>2001</v>
      </c>
      <c r="E42" s="11" t="s">
        <v>23</v>
      </c>
      <c r="F42" s="11"/>
      <c r="G42" s="10">
        <v>120</v>
      </c>
      <c r="H42" s="10">
        <v>120</v>
      </c>
      <c r="I42" s="10">
        <v>0</v>
      </c>
      <c r="J42" s="10">
        <v>100</v>
      </c>
      <c r="K42" s="10">
        <v>150</v>
      </c>
      <c r="L42" s="10">
        <v>80</v>
      </c>
      <c r="M42" s="10">
        <v>96</v>
      </c>
      <c r="N42" s="10">
        <v>120</v>
      </c>
      <c r="O42" s="10">
        <v>100</v>
      </c>
      <c r="P42" s="10">
        <v>150</v>
      </c>
      <c r="Q42" s="2">
        <f t="shared" ref="Q42:Q60" si="6">MAX(G42:K42)+LARGE(G42:K42,2)</f>
        <v>270</v>
      </c>
      <c r="R42" s="2">
        <f t="shared" ref="R42:R60" si="7">MAX(L42:P42)+LARGE(L42:P42,2)</f>
        <v>270</v>
      </c>
      <c r="S42" s="67">
        <f t="shared" ref="S42:S60" si="8">SUM(Q42:R42)</f>
        <v>540</v>
      </c>
      <c r="U42"/>
      <c r="V42"/>
      <c r="W42"/>
      <c r="X42"/>
      <c r="Y42"/>
      <c r="Z42"/>
      <c r="AA42"/>
      <c r="AB42"/>
      <c r="AC42"/>
    </row>
    <row r="43" spans="1:29" ht="12.75">
      <c r="A43" s="11">
        <v>2</v>
      </c>
      <c r="B43" s="11" t="s">
        <v>34</v>
      </c>
      <c r="C43" s="10" t="s">
        <v>44</v>
      </c>
      <c r="D43" s="10">
        <v>2001</v>
      </c>
      <c r="E43" s="11" t="s">
        <v>49</v>
      </c>
      <c r="F43" s="11" t="s">
        <v>176</v>
      </c>
      <c r="G43" s="10">
        <v>31.2</v>
      </c>
      <c r="H43" s="10">
        <v>96</v>
      </c>
      <c r="I43" s="10">
        <v>100</v>
      </c>
      <c r="J43" s="10">
        <v>0</v>
      </c>
      <c r="K43" s="10"/>
      <c r="L43" s="10">
        <v>60</v>
      </c>
      <c r="M43" s="10">
        <v>120</v>
      </c>
      <c r="N43" s="10">
        <v>96</v>
      </c>
      <c r="O43" s="10">
        <v>80</v>
      </c>
      <c r="P43" s="10"/>
      <c r="Q43" s="2">
        <f t="shared" si="6"/>
        <v>196</v>
      </c>
      <c r="R43" s="2">
        <f t="shared" si="7"/>
        <v>216</v>
      </c>
      <c r="S43" s="67">
        <f t="shared" si="8"/>
        <v>412</v>
      </c>
      <c r="U43"/>
      <c r="V43"/>
      <c r="W43"/>
      <c r="X43"/>
      <c r="Y43"/>
      <c r="Z43"/>
      <c r="AA43"/>
      <c r="AB43"/>
      <c r="AC43"/>
    </row>
    <row r="44" spans="1:29" ht="12.75">
      <c r="A44" s="39">
        <v>3</v>
      </c>
      <c r="B44" s="39" t="s">
        <v>33</v>
      </c>
      <c r="C44" s="44" t="s">
        <v>44</v>
      </c>
      <c r="D44" s="44">
        <v>2001</v>
      </c>
      <c r="E44" s="39" t="s">
        <v>23</v>
      </c>
      <c r="F44" s="39"/>
      <c r="G44" s="44">
        <v>96</v>
      </c>
      <c r="H44" s="44">
        <v>72</v>
      </c>
      <c r="I44" s="44">
        <v>80</v>
      </c>
      <c r="J44" s="44">
        <v>80</v>
      </c>
      <c r="K44" s="44">
        <v>90</v>
      </c>
      <c r="L44" s="44">
        <v>100</v>
      </c>
      <c r="M44" s="44">
        <v>60</v>
      </c>
      <c r="N44" s="44">
        <v>72</v>
      </c>
      <c r="O44" s="44">
        <v>60</v>
      </c>
      <c r="P44" s="44">
        <v>120</v>
      </c>
      <c r="Q44" s="2">
        <f t="shared" si="6"/>
        <v>186</v>
      </c>
      <c r="R44" s="2">
        <f t="shared" si="7"/>
        <v>220</v>
      </c>
      <c r="S44" s="67">
        <f t="shared" si="8"/>
        <v>406</v>
      </c>
      <c r="U44"/>
      <c r="V44"/>
      <c r="W44"/>
      <c r="X44"/>
      <c r="Y44"/>
      <c r="Z44"/>
      <c r="AA44"/>
      <c r="AB44"/>
      <c r="AC44"/>
    </row>
    <row r="45" spans="1:29" ht="12.75">
      <c r="A45" s="11">
        <v>4</v>
      </c>
      <c r="B45" s="11" t="s">
        <v>37</v>
      </c>
      <c r="C45" s="10" t="s">
        <v>44</v>
      </c>
      <c r="D45" s="10">
        <v>2000</v>
      </c>
      <c r="E45" s="11" t="s">
        <v>23</v>
      </c>
      <c r="F45" s="11"/>
      <c r="G45" s="10">
        <v>72</v>
      </c>
      <c r="H45" s="10">
        <v>60</v>
      </c>
      <c r="I45" s="10">
        <v>45</v>
      </c>
      <c r="J45" s="10">
        <v>60</v>
      </c>
      <c r="K45" s="10">
        <v>120</v>
      </c>
      <c r="L45" s="10">
        <v>45</v>
      </c>
      <c r="M45" s="10">
        <v>48</v>
      </c>
      <c r="N45" s="10"/>
      <c r="O45" s="10">
        <v>50</v>
      </c>
      <c r="P45" s="10"/>
      <c r="Q45" s="2">
        <f t="shared" si="6"/>
        <v>192</v>
      </c>
      <c r="R45" s="2">
        <f t="shared" si="7"/>
        <v>98</v>
      </c>
      <c r="S45" s="67">
        <f t="shared" si="8"/>
        <v>290</v>
      </c>
      <c r="U45"/>
      <c r="V45"/>
      <c r="W45"/>
      <c r="X45"/>
      <c r="Y45"/>
      <c r="Z45"/>
      <c r="AA45"/>
      <c r="AB45"/>
      <c r="AC45"/>
    </row>
    <row r="46" spans="1:29" ht="12.75">
      <c r="A46" s="11">
        <v>5</v>
      </c>
      <c r="B46" s="39" t="s">
        <v>38</v>
      </c>
      <c r="C46" s="44" t="s">
        <v>44</v>
      </c>
      <c r="D46" s="44">
        <v>2001</v>
      </c>
      <c r="E46" s="39" t="s">
        <v>27</v>
      </c>
      <c r="F46" s="39"/>
      <c r="G46" s="44">
        <v>48</v>
      </c>
      <c r="H46" s="44">
        <v>43.2</v>
      </c>
      <c r="I46" s="44">
        <v>60</v>
      </c>
      <c r="J46" s="44">
        <v>20</v>
      </c>
      <c r="K46" s="44">
        <v>75</v>
      </c>
      <c r="L46" s="44">
        <v>40</v>
      </c>
      <c r="M46" s="44"/>
      <c r="N46" s="44">
        <v>60</v>
      </c>
      <c r="O46" s="44">
        <v>40</v>
      </c>
      <c r="P46" s="44">
        <v>90</v>
      </c>
      <c r="Q46" s="2">
        <f t="shared" si="6"/>
        <v>135</v>
      </c>
      <c r="R46" s="2">
        <f t="shared" si="7"/>
        <v>150</v>
      </c>
      <c r="S46" s="67">
        <f t="shared" si="8"/>
        <v>285</v>
      </c>
      <c r="U46"/>
      <c r="V46"/>
      <c r="W46"/>
      <c r="X46"/>
      <c r="Y46"/>
      <c r="Z46"/>
      <c r="AA46"/>
      <c r="AB46"/>
      <c r="AC46"/>
    </row>
    <row r="47" spans="1:29" ht="12.75">
      <c r="A47" s="39">
        <v>6</v>
      </c>
      <c r="B47" s="11" t="s">
        <v>30</v>
      </c>
      <c r="C47" s="10" t="s">
        <v>44</v>
      </c>
      <c r="D47" s="10">
        <v>2000</v>
      </c>
      <c r="E47" s="11" t="s">
        <v>32</v>
      </c>
      <c r="F47" s="11"/>
      <c r="G47" s="10">
        <v>60</v>
      </c>
      <c r="H47" s="10">
        <v>54</v>
      </c>
      <c r="I47" s="10">
        <v>0</v>
      </c>
      <c r="J47" s="10">
        <v>50</v>
      </c>
      <c r="K47" s="10"/>
      <c r="L47" s="10">
        <v>0</v>
      </c>
      <c r="M47" s="10">
        <v>72</v>
      </c>
      <c r="N47" s="10"/>
      <c r="O47" s="10">
        <v>45</v>
      </c>
      <c r="P47" s="10">
        <v>0</v>
      </c>
      <c r="Q47" s="2">
        <f t="shared" si="6"/>
        <v>114</v>
      </c>
      <c r="R47" s="2">
        <f t="shared" si="7"/>
        <v>117</v>
      </c>
      <c r="S47" s="67">
        <f t="shared" si="8"/>
        <v>231</v>
      </c>
      <c r="U47"/>
      <c r="V47"/>
      <c r="W47"/>
      <c r="X47"/>
      <c r="Y47"/>
      <c r="Z47"/>
      <c r="AA47"/>
      <c r="AB47"/>
      <c r="AC47"/>
    </row>
    <row r="48" spans="1:29" ht="12.75">
      <c r="A48" s="11">
        <v>7</v>
      </c>
      <c r="B48" s="11" t="s">
        <v>35</v>
      </c>
      <c r="C48" s="10" t="s">
        <v>44</v>
      </c>
      <c r="D48" s="10">
        <v>2001</v>
      </c>
      <c r="E48" s="11" t="s">
        <v>27</v>
      </c>
      <c r="F48" s="11"/>
      <c r="G48" s="10">
        <v>43.2</v>
      </c>
      <c r="H48" s="10">
        <v>38.4</v>
      </c>
      <c r="I48" s="10">
        <v>50</v>
      </c>
      <c r="J48" s="10">
        <v>40</v>
      </c>
      <c r="K48" s="10">
        <v>0</v>
      </c>
      <c r="L48" s="10">
        <v>29</v>
      </c>
      <c r="M48" s="10">
        <v>38.4</v>
      </c>
      <c r="N48" s="10">
        <v>43.2</v>
      </c>
      <c r="O48" s="10">
        <v>32</v>
      </c>
      <c r="P48" s="10">
        <v>75</v>
      </c>
      <c r="Q48" s="2">
        <f t="shared" si="6"/>
        <v>93.2</v>
      </c>
      <c r="R48" s="2">
        <f t="shared" si="7"/>
        <v>118.2</v>
      </c>
      <c r="S48" s="67">
        <f t="shared" si="8"/>
        <v>211.4</v>
      </c>
      <c r="U48"/>
      <c r="V48"/>
      <c r="W48"/>
      <c r="X48"/>
      <c r="Y48"/>
      <c r="Z48"/>
      <c r="AA48"/>
      <c r="AB48"/>
      <c r="AC48"/>
    </row>
    <row r="49" spans="1:29" ht="12.75">
      <c r="A49" s="11">
        <v>8</v>
      </c>
      <c r="B49" s="11" t="s">
        <v>168</v>
      </c>
      <c r="C49" s="10" t="s">
        <v>44</v>
      </c>
      <c r="D49" s="10">
        <v>2000</v>
      </c>
      <c r="E49" s="11" t="s">
        <v>32</v>
      </c>
      <c r="F49" s="11"/>
      <c r="G49" s="10">
        <v>54</v>
      </c>
      <c r="H49" s="10">
        <v>48</v>
      </c>
      <c r="I49" s="10">
        <v>29</v>
      </c>
      <c r="J49" s="10">
        <v>45</v>
      </c>
      <c r="K49" s="10"/>
      <c r="L49" s="10">
        <v>50</v>
      </c>
      <c r="M49" s="10">
        <v>54</v>
      </c>
      <c r="N49" s="10">
        <v>54</v>
      </c>
      <c r="O49" s="10">
        <v>36</v>
      </c>
      <c r="P49" s="10"/>
      <c r="Q49" s="2">
        <f t="shared" si="6"/>
        <v>102</v>
      </c>
      <c r="R49" s="2">
        <f t="shared" si="7"/>
        <v>108</v>
      </c>
      <c r="S49" s="67">
        <f t="shared" si="8"/>
        <v>210</v>
      </c>
      <c r="U49"/>
      <c r="V49"/>
      <c r="W49"/>
      <c r="X49"/>
      <c r="Y49"/>
      <c r="Z49"/>
      <c r="AA49"/>
      <c r="AB49"/>
      <c r="AC49"/>
    </row>
    <row r="50" spans="1:29" ht="12.75">
      <c r="A50" s="11">
        <v>9</v>
      </c>
      <c r="B50" s="11" t="s">
        <v>311</v>
      </c>
      <c r="C50" s="10" t="s">
        <v>44</v>
      </c>
      <c r="D50" s="10">
        <v>2001</v>
      </c>
      <c r="E50" s="11" t="s">
        <v>21</v>
      </c>
      <c r="F50" s="11"/>
      <c r="G50" s="10">
        <v>0</v>
      </c>
      <c r="H50" s="10"/>
      <c r="I50" s="10">
        <v>0</v>
      </c>
      <c r="J50" s="10"/>
      <c r="K50" s="10">
        <v>67.5</v>
      </c>
      <c r="L50" s="10">
        <v>32</v>
      </c>
      <c r="M50" s="10"/>
      <c r="N50" s="10"/>
      <c r="O50" s="10">
        <v>0</v>
      </c>
      <c r="P50" s="10">
        <v>67.5</v>
      </c>
      <c r="Q50" s="2">
        <f t="shared" si="6"/>
        <v>67.5</v>
      </c>
      <c r="R50" s="2">
        <f t="shared" si="7"/>
        <v>99.5</v>
      </c>
      <c r="S50" s="67">
        <f t="shared" si="8"/>
        <v>167</v>
      </c>
      <c r="U50"/>
      <c r="V50"/>
      <c r="W50"/>
      <c r="X50"/>
      <c r="Y50"/>
      <c r="Z50"/>
      <c r="AA50"/>
      <c r="AB50"/>
      <c r="AC50"/>
    </row>
    <row r="51" spans="1:29" ht="12.75">
      <c r="A51" s="39">
        <v>10</v>
      </c>
      <c r="B51" s="11" t="s">
        <v>167</v>
      </c>
      <c r="C51" s="10" t="s">
        <v>44</v>
      </c>
      <c r="D51" s="10">
        <v>2000</v>
      </c>
      <c r="E51" s="11" t="s">
        <v>68</v>
      </c>
      <c r="F51" s="11"/>
      <c r="G51" s="10">
        <v>28.8</v>
      </c>
      <c r="H51" s="10">
        <v>0</v>
      </c>
      <c r="I51" s="10">
        <v>36</v>
      </c>
      <c r="J51" s="10">
        <v>26</v>
      </c>
      <c r="K51" s="10">
        <v>0</v>
      </c>
      <c r="L51" s="10">
        <v>22</v>
      </c>
      <c r="M51" s="10">
        <v>28.8</v>
      </c>
      <c r="N51" s="10">
        <v>34.799999999999997</v>
      </c>
      <c r="O51" s="10">
        <v>24</v>
      </c>
      <c r="P51" s="10">
        <v>60</v>
      </c>
      <c r="Q51" s="2">
        <f t="shared" si="6"/>
        <v>64.8</v>
      </c>
      <c r="R51" s="2">
        <f t="shared" si="7"/>
        <v>94.8</v>
      </c>
      <c r="S51" s="67">
        <f t="shared" si="8"/>
        <v>159.6</v>
      </c>
      <c r="U51"/>
      <c r="V51"/>
      <c r="W51"/>
      <c r="X51"/>
      <c r="Y51"/>
      <c r="Z51"/>
      <c r="AA51"/>
      <c r="AB51"/>
      <c r="AC51"/>
    </row>
    <row r="52" spans="1:29" ht="12.75">
      <c r="A52" s="11">
        <v>11</v>
      </c>
      <c r="B52" s="39" t="s">
        <v>41</v>
      </c>
      <c r="C52" s="44" t="s">
        <v>44</v>
      </c>
      <c r="D52" s="44">
        <v>2001</v>
      </c>
      <c r="E52" s="39" t="s">
        <v>23</v>
      </c>
      <c r="F52" s="39"/>
      <c r="G52" s="44">
        <v>0</v>
      </c>
      <c r="H52" s="44"/>
      <c r="I52" s="44">
        <v>40</v>
      </c>
      <c r="J52" s="44">
        <v>36</v>
      </c>
      <c r="K52" s="44"/>
      <c r="L52" s="44">
        <v>36</v>
      </c>
      <c r="M52" s="44">
        <v>34.799999999999997</v>
      </c>
      <c r="N52" s="44">
        <v>38.4</v>
      </c>
      <c r="O52" s="44">
        <v>26</v>
      </c>
      <c r="P52" s="44"/>
      <c r="Q52" s="2">
        <f t="shared" si="6"/>
        <v>76</v>
      </c>
      <c r="R52" s="2">
        <f t="shared" si="7"/>
        <v>74.400000000000006</v>
      </c>
      <c r="S52" s="67">
        <f t="shared" si="8"/>
        <v>150.4</v>
      </c>
      <c r="U52"/>
      <c r="V52"/>
      <c r="W52"/>
      <c r="X52"/>
      <c r="Y52"/>
      <c r="Z52"/>
      <c r="AA52"/>
      <c r="AB52"/>
      <c r="AC52"/>
    </row>
    <row r="53" spans="1:29" ht="12.75">
      <c r="A53" s="11">
        <v>12</v>
      </c>
      <c r="B53" s="11" t="s">
        <v>338</v>
      </c>
      <c r="C53" s="10" t="s">
        <v>44</v>
      </c>
      <c r="D53" s="10">
        <v>2001</v>
      </c>
      <c r="E53" s="11" t="s">
        <v>27</v>
      </c>
      <c r="F53" s="11"/>
      <c r="G53" s="10"/>
      <c r="H53" s="10"/>
      <c r="I53" s="10">
        <v>0</v>
      </c>
      <c r="J53" s="10">
        <v>24</v>
      </c>
      <c r="K53" s="10">
        <v>60</v>
      </c>
      <c r="L53" s="10"/>
      <c r="M53" s="10">
        <v>26.4</v>
      </c>
      <c r="N53" s="10">
        <v>26.4</v>
      </c>
      <c r="O53" s="10">
        <v>16</v>
      </c>
      <c r="P53" s="10">
        <v>0</v>
      </c>
      <c r="Q53" s="2">
        <f t="shared" si="6"/>
        <v>84</v>
      </c>
      <c r="R53" s="2">
        <f t="shared" si="7"/>
        <v>52.8</v>
      </c>
      <c r="S53" s="67">
        <f t="shared" si="8"/>
        <v>136.80000000000001</v>
      </c>
      <c r="U53"/>
      <c r="V53"/>
      <c r="W53"/>
      <c r="X53"/>
      <c r="Y53"/>
      <c r="Z53"/>
      <c r="AA53"/>
      <c r="AB53"/>
      <c r="AC53"/>
    </row>
    <row r="54" spans="1:29" ht="12.75">
      <c r="A54" s="39">
        <v>13</v>
      </c>
      <c r="B54" s="11" t="s">
        <v>40</v>
      </c>
      <c r="C54" s="10" t="s">
        <v>44</v>
      </c>
      <c r="D54" s="10">
        <v>2001</v>
      </c>
      <c r="E54" s="11" t="s">
        <v>32</v>
      </c>
      <c r="F54" s="11"/>
      <c r="G54" s="10">
        <v>38.4</v>
      </c>
      <c r="H54" s="10">
        <v>34.799999999999997</v>
      </c>
      <c r="I54" s="10">
        <v>0</v>
      </c>
      <c r="J54" s="10">
        <v>29</v>
      </c>
      <c r="K54" s="10"/>
      <c r="L54" s="10">
        <v>26</v>
      </c>
      <c r="M54" s="10"/>
      <c r="N54" s="10"/>
      <c r="O54" s="10">
        <v>20</v>
      </c>
      <c r="P54" s="10"/>
      <c r="Q54" s="2">
        <f t="shared" si="6"/>
        <v>73.199999999999989</v>
      </c>
      <c r="R54" s="2">
        <f t="shared" si="7"/>
        <v>46</v>
      </c>
      <c r="S54" s="67">
        <f t="shared" si="8"/>
        <v>119.19999999999999</v>
      </c>
      <c r="U54"/>
      <c r="V54"/>
      <c r="W54"/>
      <c r="X54"/>
      <c r="Y54"/>
      <c r="Z54"/>
      <c r="AA54"/>
      <c r="AB54"/>
      <c r="AC54"/>
    </row>
    <row r="55" spans="1:29" ht="12.75">
      <c r="A55" s="11">
        <v>14</v>
      </c>
      <c r="B55" s="39" t="s">
        <v>312</v>
      </c>
      <c r="C55" s="44" t="s">
        <v>44</v>
      </c>
      <c r="D55" s="44">
        <v>2001</v>
      </c>
      <c r="E55" s="39" t="s">
        <v>21</v>
      </c>
      <c r="F55" s="39"/>
      <c r="G55" s="44">
        <v>26.4</v>
      </c>
      <c r="H55" s="44">
        <v>0</v>
      </c>
      <c r="I55" s="44">
        <v>32</v>
      </c>
      <c r="J55" s="44">
        <v>32</v>
      </c>
      <c r="K55" s="44">
        <v>0</v>
      </c>
      <c r="L55" s="44">
        <v>0</v>
      </c>
      <c r="M55" s="44"/>
      <c r="N55" s="44">
        <v>31.2</v>
      </c>
      <c r="O55" s="44">
        <v>22</v>
      </c>
      <c r="P55" s="44">
        <v>0</v>
      </c>
      <c r="Q55" s="2">
        <f t="shared" si="6"/>
        <v>64</v>
      </c>
      <c r="R55" s="2">
        <f t="shared" si="7"/>
        <v>53.2</v>
      </c>
      <c r="S55" s="67">
        <f t="shared" si="8"/>
        <v>117.2</v>
      </c>
      <c r="U55"/>
      <c r="V55"/>
      <c r="W55"/>
      <c r="X55"/>
      <c r="Y55"/>
      <c r="Z55"/>
      <c r="AA55"/>
      <c r="AB55"/>
      <c r="AC55"/>
    </row>
    <row r="56" spans="1:29" ht="12.75">
      <c r="A56" s="11">
        <v>15</v>
      </c>
      <c r="B56" s="11" t="s">
        <v>339</v>
      </c>
      <c r="C56" s="10" t="s">
        <v>44</v>
      </c>
      <c r="D56" s="10">
        <v>2000</v>
      </c>
      <c r="E56" s="11" t="s">
        <v>49</v>
      </c>
      <c r="F56" s="11" t="s">
        <v>176</v>
      </c>
      <c r="G56" s="10"/>
      <c r="H56" s="10"/>
      <c r="I56" s="10">
        <v>0</v>
      </c>
      <c r="J56" s="10">
        <v>0</v>
      </c>
      <c r="K56" s="10"/>
      <c r="L56" s="10"/>
      <c r="M56" s="10">
        <v>43.2</v>
      </c>
      <c r="N56" s="10">
        <v>48</v>
      </c>
      <c r="O56" s="10">
        <v>29</v>
      </c>
      <c r="P56" s="10"/>
      <c r="Q56" s="2">
        <f t="shared" si="6"/>
        <v>0</v>
      </c>
      <c r="R56" s="2">
        <f t="shared" si="7"/>
        <v>91.2</v>
      </c>
      <c r="S56" s="67">
        <f t="shared" si="8"/>
        <v>91.2</v>
      </c>
      <c r="U56"/>
      <c r="V56"/>
      <c r="W56"/>
      <c r="X56"/>
      <c r="Y56"/>
      <c r="Z56"/>
      <c r="AA56"/>
      <c r="AB56"/>
      <c r="AC56"/>
    </row>
    <row r="57" spans="1:29" ht="12.75">
      <c r="A57" s="11">
        <v>16</v>
      </c>
      <c r="B57" s="39" t="s">
        <v>42</v>
      </c>
      <c r="C57" s="44" t="s">
        <v>44</v>
      </c>
      <c r="D57" s="44">
        <v>2001</v>
      </c>
      <c r="E57" s="39" t="s">
        <v>49</v>
      </c>
      <c r="F57" s="39" t="s">
        <v>176</v>
      </c>
      <c r="G57" s="44">
        <v>0</v>
      </c>
      <c r="H57" s="44"/>
      <c r="I57" s="44">
        <v>24</v>
      </c>
      <c r="J57" s="44">
        <v>22</v>
      </c>
      <c r="K57" s="44"/>
      <c r="L57" s="44">
        <v>24</v>
      </c>
      <c r="M57" s="44"/>
      <c r="N57" s="44"/>
      <c r="O57" s="44">
        <v>18</v>
      </c>
      <c r="P57" s="44"/>
      <c r="Q57" s="2">
        <f t="shared" si="6"/>
        <v>46</v>
      </c>
      <c r="R57" s="2">
        <f t="shared" si="7"/>
        <v>42</v>
      </c>
      <c r="S57" s="67">
        <f t="shared" si="8"/>
        <v>88</v>
      </c>
      <c r="U57"/>
      <c r="V57"/>
      <c r="W57"/>
      <c r="X57"/>
      <c r="Y57"/>
      <c r="Z57"/>
      <c r="AA57"/>
      <c r="AB57"/>
      <c r="AC57"/>
    </row>
    <row r="58" spans="1:29" ht="12.75">
      <c r="A58" s="39">
        <v>17</v>
      </c>
      <c r="B58" s="11" t="s">
        <v>39</v>
      </c>
      <c r="C58" s="10" t="s">
        <v>44</v>
      </c>
      <c r="D58" s="10">
        <v>2001</v>
      </c>
      <c r="E58" s="11" t="s">
        <v>13</v>
      </c>
      <c r="F58" s="11" t="s">
        <v>176</v>
      </c>
      <c r="G58" s="10">
        <v>0</v>
      </c>
      <c r="H58" s="10"/>
      <c r="I58" s="10">
        <v>26</v>
      </c>
      <c r="J58" s="10"/>
      <c r="K58" s="10"/>
      <c r="L58" s="10">
        <v>0</v>
      </c>
      <c r="M58" s="10">
        <v>31.2</v>
      </c>
      <c r="N58" s="10">
        <v>28.8</v>
      </c>
      <c r="O58" s="10">
        <v>0</v>
      </c>
      <c r="P58" s="10"/>
      <c r="Q58" s="2">
        <f t="shared" si="6"/>
        <v>26</v>
      </c>
      <c r="R58" s="2">
        <f t="shared" si="7"/>
        <v>60</v>
      </c>
      <c r="S58" s="67">
        <f t="shared" si="8"/>
        <v>86</v>
      </c>
      <c r="U58"/>
      <c r="V58"/>
      <c r="W58"/>
      <c r="X58"/>
      <c r="Y58"/>
      <c r="Z58"/>
      <c r="AA58"/>
      <c r="AB58"/>
      <c r="AC58"/>
    </row>
    <row r="59" spans="1:29" ht="12.75">
      <c r="A59" s="11">
        <v>18</v>
      </c>
      <c r="B59" s="11" t="s">
        <v>177</v>
      </c>
      <c r="C59" s="10" t="s">
        <v>44</v>
      </c>
      <c r="D59" s="10">
        <v>2001</v>
      </c>
      <c r="E59" s="11" t="s">
        <v>23</v>
      </c>
      <c r="F59" s="11"/>
      <c r="G59" s="10">
        <v>34.799999999999997</v>
      </c>
      <c r="H59" s="10">
        <v>31.2</v>
      </c>
      <c r="I59" s="10">
        <v>0</v>
      </c>
      <c r="J59" s="10"/>
      <c r="K59" s="10"/>
      <c r="L59" s="10">
        <v>0</v>
      </c>
      <c r="M59" s="10">
        <v>0</v>
      </c>
      <c r="N59" s="10"/>
      <c r="O59" s="10"/>
      <c r="P59" s="10"/>
      <c r="Q59" s="2">
        <f t="shared" si="6"/>
        <v>66</v>
      </c>
      <c r="R59" s="2">
        <f t="shared" si="7"/>
        <v>0</v>
      </c>
      <c r="S59" s="67">
        <f t="shared" si="8"/>
        <v>66</v>
      </c>
      <c r="U59"/>
      <c r="V59"/>
      <c r="W59"/>
      <c r="X59"/>
      <c r="Y59"/>
      <c r="Z59"/>
      <c r="AA59"/>
      <c r="AB59"/>
      <c r="AC59"/>
    </row>
    <row r="60" spans="1:29" ht="12.75">
      <c r="A60" s="11">
        <v>19</v>
      </c>
      <c r="B60" s="11" t="s">
        <v>166</v>
      </c>
      <c r="C60" s="10" t="s">
        <v>44</v>
      </c>
      <c r="D60" s="10">
        <v>2000</v>
      </c>
      <c r="E60" s="11" t="s">
        <v>49</v>
      </c>
      <c r="F60" s="11" t="s">
        <v>176</v>
      </c>
      <c r="G60" s="10">
        <v>0</v>
      </c>
      <c r="H60" s="10"/>
      <c r="I60" s="10">
        <v>0</v>
      </c>
      <c r="J60" s="10"/>
      <c r="K60" s="10"/>
      <c r="L60" s="10">
        <v>20</v>
      </c>
      <c r="M60" s="10"/>
      <c r="N60" s="10"/>
      <c r="O60" s="10">
        <v>15</v>
      </c>
      <c r="P60" s="10"/>
      <c r="Q60" s="2">
        <f t="shared" si="6"/>
        <v>0</v>
      </c>
      <c r="R60" s="2">
        <f t="shared" si="7"/>
        <v>35</v>
      </c>
      <c r="S60" s="67">
        <f t="shared" si="8"/>
        <v>35</v>
      </c>
      <c r="U60"/>
      <c r="V60"/>
      <c r="W60"/>
      <c r="X60"/>
      <c r="Y60"/>
      <c r="Z60"/>
      <c r="AA60"/>
      <c r="AB60"/>
      <c r="AC60"/>
    </row>
    <row r="61" spans="1:29" ht="41.25" customHeight="1">
      <c r="B61" s="11"/>
      <c r="C61" s="10"/>
      <c r="D61" s="10"/>
      <c r="E61" s="48"/>
      <c r="F61" s="48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67"/>
      <c r="U61"/>
      <c r="V61"/>
      <c r="W61"/>
      <c r="X61"/>
      <c r="Y61"/>
      <c r="Z61"/>
      <c r="AA61"/>
      <c r="AB61"/>
      <c r="AC61"/>
    </row>
    <row r="62" spans="1:29" ht="12.75">
      <c r="U62"/>
      <c r="V62"/>
      <c r="W62"/>
      <c r="X62"/>
      <c r="Y62"/>
      <c r="Z62"/>
      <c r="AA62"/>
      <c r="AB62"/>
      <c r="AC62"/>
    </row>
    <row r="73" spans="5:5"/>
  </sheetData>
  <sortState ref="B42:S61">
    <sortCondition descending="1" ref="S41:S60"/>
  </sortState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7"/>
  <sheetViews>
    <sheetView topLeftCell="A49" workbookViewId="0"/>
  </sheetViews>
  <sheetFormatPr defaultRowHeight="12"/>
  <cols>
    <col min="1" max="1" width="4.85546875" style="47" bestFit="1" customWidth="1"/>
    <col min="2" max="2" width="25.140625" style="39" bestFit="1" customWidth="1"/>
    <col min="3" max="3" width="5.85546875" style="44" bestFit="1" customWidth="1"/>
    <col min="4" max="4" width="5" style="39" bestFit="1" customWidth="1"/>
    <col min="5" max="5" width="18.85546875" style="70" bestFit="1" customWidth="1"/>
    <col min="6" max="6" width="6.7109375" style="43" customWidth="1"/>
    <col min="7" max="8" width="5" style="43" bestFit="1" customWidth="1"/>
    <col min="9" max="18" width="5" style="43" customWidth="1"/>
    <col min="19" max="19" width="7.42578125" style="68" customWidth="1"/>
    <col min="20" max="16384" width="9.140625" style="39"/>
  </cols>
  <sheetData>
    <row r="1" spans="1:19" ht="45.75" customHeight="1">
      <c r="A1" s="36" t="s">
        <v>5</v>
      </c>
      <c r="B1" s="35" t="s">
        <v>6</v>
      </c>
      <c r="C1" s="44" t="s">
        <v>7</v>
      </c>
      <c r="D1" s="44" t="s">
        <v>8</v>
      </c>
      <c r="E1" s="69" t="s">
        <v>232</v>
      </c>
      <c r="F1" s="37" t="s">
        <v>243</v>
      </c>
      <c r="G1" s="38" t="s">
        <v>353</v>
      </c>
      <c r="H1" s="38" t="s">
        <v>352</v>
      </c>
      <c r="I1" s="61" t="s">
        <v>323</v>
      </c>
      <c r="J1" s="61" t="s">
        <v>335</v>
      </c>
      <c r="K1" s="61" t="s">
        <v>348</v>
      </c>
      <c r="L1" s="61" t="s">
        <v>313</v>
      </c>
      <c r="M1" s="63" t="s">
        <v>354</v>
      </c>
      <c r="N1" s="63" t="s">
        <v>355</v>
      </c>
      <c r="O1" s="63" t="s">
        <v>350</v>
      </c>
      <c r="P1" s="63" t="s">
        <v>349</v>
      </c>
      <c r="Q1" s="65" t="s">
        <v>87</v>
      </c>
      <c r="R1" s="65" t="s">
        <v>88</v>
      </c>
      <c r="S1" s="66" t="s">
        <v>178</v>
      </c>
    </row>
    <row r="2" spans="1:19">
      <c r="A2" s="40" t="s">
        <v>11</v>
      </c>
      <c r="B2" s="11"/>
      <c r="D2" s="44"/>
      <c r="E2" s="6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67"/>
    </row>
    <row r="3" spans="1:19" ht="12.75">
      <c r="A3" s="41">
        <v>1</v>
      </c>
      <c r="B3" s="11" t="s">
        <v>195</v>
      </c>
      <c r="C3" s="44" t="s">
        <v>11</v>
      </c>
      <c r="D3" s="44">
        <v>2004</v>
      </c>
      <c r="E3" s="69" t="s">
        <v>21</v>
      </c>
      <c r="F3" s="10"/>
      <c r="G3" s="44">
        <v>96</v>
      </c>
      <c r="H3" s="10">
        <v>96</v>
      </c>
      <c r="I3" s="10">
        <v>50</v>
      </c>
      <c r="J3" s="10">
        <v>0</v>
      </c>
      <c r="K3" s="10">
        <v>0</v>
      </c>
      <c r="L3" s="10">
        <v>0</v>
      </c>
      <c r="M3" s="44">
        <v>72</v>
      </c>
      <c r="N3" s="10">
        <v>96</v>
      </c>
      <c r="O3" s="10">
        <v>45</v>
      </c>
      <c r="P3" s="10">
        <v>150</v>
      </c>
      <c r="Q3" s="2">
        <f t="shared" ref="Q3:Q22" si="0">MAX(G3:K3)+LARGE(G3:K3,2)</f>
        <v>192</v>
      </c>
      <c r="R3" s="2">
        <f t="shared" ref="R3:R22" si="1">MAX(L3:P3)+LARGE(L3:P3,2)</f>
        <v>246</v>
      </c>
      <c r="S3" s="67">
        <f t="shared" ref="S3:S29" si="2">SUM(Q3:R3)</f>
        <v>438</v>
      </c>
    </row>
    <row r="4" spans="1:19" ht="12.75">
      <c r="A4" s="41">
        <v>2</v>
      </c>
      <c r="B4" s="11" t="s">
        <v>250</v>
      </c>
      <c r="C4" s="44" t="s">
        <v>11</v>
      </c>
      <c r="D4" s="44">
        <v>2005</v>
      </c>
      <c r="E4" s="69" t="s">
        <v>13</v>
      </c>
      <c r="F4" s="10" t="s">
        <v>176</v>
      </c>
      <c r="G4" s="44">
        <v>120</v>
      </c>
      <c r="H4" s="10">
        <v>120</v>
      </c>
      <c r="I4" s="10">
        <v>100</v>
      </c>
      <c r="J4" s="10">
        <v>36</v>
      </c>
      <c r="K4" s="10">
        <v>0</v>
      </c>
      <c r="L4" s="10">
        <v>100</v>
      </c>
      <c r="M4" s="44">
        <v>96</v>
      </c>
      <c r="N4" s="10">
        <v>60</v>
      </c>
      <c r="O4" s="10">
        <v>80</v>
      </c>
      <c r="P4" s="10">
        <v>54</v>
      </c>
      <c r="Q4" s="2">
        <f t="shared" si="0"/>
        <v>240</v>
      </c>
      <c r="R4" s="2">
        <f t="shared" si="1"/>
        <v>196</v>
      </c>
      <c r="S4" s="67">
        <f t="shared" si="2"/>
        <v>436</v>
      </c>
    </row>
    <row r="5" spans="1:19" ht="12.75">
      <c r="A5" s="41">
        <v>3</v>
      </c>
      <c r="B5" s="11" t="s">
        <v>180</v>
      </c>
      <c r="C5" s="44" t="s">
        <v>11</v>
      </c>
      <c r="D5" s="44">
        <v>2004</v>
      </c>
      <c r="E5" s="69" t="s">
        <v>27</v>
      </c>
      <c r="F5" s="10"/>
      <c r="G5" s="44">
        <v>34.799999999999997</v>
      </c>
      <c r="H5" s="10" t="s">
        <v>247</v>
      </c>
      <c r="I5" s="10">
        <v>0</v>
      </c>
      <c r="J5" s="10">
        <v>100</v>
      </c>
      <c r="K5" s="10">
        <v>67.5</v>
      </c>
      <c r="L5" s="10">
        <v>50</v>
      </c>
      <c r="M5" s="44">
        <v>120</v>
      </c>
      <c r="N5" s="10">
        <v>120</v>
      </c>
      <c r="O5" s="10">
        <v>100</v>
      </c>
      <c r="P5" s="10">
        <v>75</v>
      </c>
      <c r="Q5" s="2">
        <f t="shared" si="0"/>
        <v>167.5</v>
      </c>
      <c r="R5" s="2">
        <f t="shared" si="1"/>
        <v>240</v>
      </c>
      <c r="S5" s="67">
        <f t="shared" si="2"/>
        <v>407.5</v>
      </c>
    </row>
    <row r="6" spans="1:19" ht="12.75">
      <c r="A6" s="41">
        <v>4</v>
      </c>
      <c r="B6" s="11" t="s">
        <v>182</v>
      </c>
      <c r="C6" s="44" t="s">
        <v>11</v>
      </c>
      <c r="D6" s="44">
        <v>2004</v>
      </c>
      <c r="E6" s="69" t="s">
        <v>21</v>
      </c>
      <c r="F6" s="10"/>
      <c r="G6" s="44">
        <v>72</v>
      </c>
      <c r="H6" s="43">
        <v>0</v>
      </c>
      <c r="I6" s="43">
        <v>60</v>
      </c>
      <c r="J6" s="43">
        <v>22</v>
      </c>
      <c r="K6" s="43">
        <v>150</v>
      </c>
      <c r="L6" s="43">
        <v>80</v>
      </c>
      <c r="M6" s="44">
        <v>48</v>
      </c>
      <c r="N6" s="43">
        <v>72</v>
      </c>
      <c r="O6" s="43">
        <v>60</v>
      </c>
      <c r="P6" s="43">
        <v>90</v>
      </c>
      <c r="Q6" s="2">
        <f t="shared" si="0"/>
        <v>222</v>
      </c>
      <c r="R6" s="2">
        <f t="shared" si="1"/>
        <v>170</v>
      </c>
      <c r="S6" s="67">
        <f t="shared" si="2"/>
        <v>392</v>
      </c>
    </row>
    <row r="7" spans="1:19" ht="12.75">
      <c r="A7" s="41">
        <v>5</v>
      </c>
      <c r="B7" s="11" t="s">
        <v>257</v>
      </c>
      <c r="C7" s="44" t="s">
        <v>11</v>
      </c>
      <c r="D7" s="44">
        <v>2005</v>
      </c>
      <c r="E7" s="69" t="s">
        <v>68</v>
      </c>
      <c r="F7" s="10"/>
      <c r="G7" s="44">
        <v>26.4</v>
      </c>
      <c r="H7" s="42">
        <v>72</v>
      </c>
      <c r="I7" s="42">
        <v>80</v>
      </c>
      <c r="J7" s="42">
        <v>80</v>
      </c>
      <c r="K7" s="42">
        <v>0</v>
      </c>
      <c r="L7" s="42">
        <v>60</v>
      </c>
      <c r="M7" s="44">
        <v>60</v>
      </c>
      <c r="N7" s="42">
        <v>54</v>
      </c>
      <c r="O7" s="42">
        <v>40</v>
      </c>
      <c r="P7" s="42">
        <v>120</v>
      </c>
      <c r="Q7" s="2">
        <f t="shared" si="0"/>
        <v>160</v>
      </c>
      <c r="R7" s="2">
        <f t="shared" si="1"/>
        <v>180</v>
      </c>
      <c r="S7" s="67">
        <f t="shared" si="2"/>
        <v>340</v>
      </c>
    </row>
    <row r="8" spans="1:19" ht="12.75">
      <c r="A8" s="41">
        <v>6</v>
      </c>
      <c r="B8" s="11" t="s">
        <v>252</v>
      </c>
      <c r="C8" s="44" t="s">
        <v>11</v>
      </c>
      <c r="D8" s="44">
        <v>2005</v>
      </c>
      <c r="E8" s="69" t="s">
        <v>23</v>
      </c>
      <c r="F8" s="10"/>
      <c r="G8" s="44">
        <v>54</v>
      </c>
      <c r="H8" s="42" t="s">
        <v>247</v>
      </c>
      <c r="I8" s="42">
        <v>0</v>
      </c>
      <c r="J8" s="42">
        <v>0</v>
      </c>
      <c r="K8" s="42">
        <v>120</v>
      </c>
      <c r="L8" s="42">
        <v>45</v>
      </c>
      <c r="M8" s="44">
        <v>54</v>
      </c>
      <c r="N8" s="10"/>
      <c r="O8" s="10">
        <v>50</v>
      </c>
      <c r="P8" s="10">
        <v>60</v>
      </c>
      <c r="Q8" s="2">
        <f t="shared" si="0"/>
        <v>174</v>
      </c>
      <c r="R8" s="2">
        <f t="shared" si="1"/>
        <v>114</v>
      </c>
      <c r="S8" s="67">
        <f t="shared" si="2"/>
        <v>288</v>
      </c>
    </row>
    <row r="9" spans="1:19" ht="12.75">
      <c r="A9" s="41">
        <v>7</v>
      </c>
      <c r="B9" s="11" t="s">
        <v>255</v>
      </c>
      <c r="C9" s="44" t="s">
        <v>11</v>
      </c>
      <c r="D9" s="44">
        <v>2005</v>
      </c>
      <c r="E9" s="69" t="s">
        <v>23</v>
      </c>
      <c r="F9" s="10"/>
      <c r="G9" s="44">
        <v>38.4</v>
      </c>
      <c r="H9" s="42">
        <v>48</v>
      </c>
      <c r="I9" s="42">
        <v>45</v>
      </c>
      <c r="J9" s="42">
        <v>50</v>
      </c>
      <c r="K9" s="42">
        <v>90</v>
      </c>
      <c r="L9" s="42">
        <v>32</v>
      </c>
      <c r="M9" s="44"/>
      <c r="N9" s="10">
        <v>48</v>
      </c>
      <c r="O9" s="10">
        <v>32</v>
      </c>
      <c r="P9" s="10">
        <v>67.5</v>
      </c>
      <c r="Q9" s="2">
        <f t="shared" si="0"/>
        <v>140</v>
      </c>
      <c r="R9" s="2">
        <f t="shared" si="1"/>
        <v>115.5</v>
      </c>
      <c r="S9" s="67">
        <f t="shared" si="2"/>
        <v>255.5</v>
      </c>
    </row>
    <row r="10" spans="1:19" ht="12.75">
      <c r="A10" s="41">
        <v>8</v>
      </c>
      <c r="B10" s="11" t="s">
        <v>254</v>
      </c>
      <c r="C10" s="44" t="s">
        <v>11</v>
      </c>
      <c r="D10" s="44">
        <v>2005</v>
      </c>
      <c r="E10" s="69" t="s">
        <v>27</v>
      </c>
      <c r="F10" s="10"/>
      <c r="G10" s="44">
        <v>43.2</v>
      </c>
      <c r="H10" s="42">
        <v>54</v>
      </c>
      <c r="I10" s="42">
        <v>0</v>
      </c>
      <c r="J10" s="42">
        <v>60</v>
      </c>
      <c r="K10" s="42"/>
      <c r="L10" s="42">
        <v>40</v>
      </c>
      <c r="M10" s="44">
        <v>43.2</v>
      </c>
      <c r="N10" s="10"/>
      <c r="O10" s="10">
        <v>36</v>
      </c>
      <c r="P10" s="10"/>
      <c r="Q10" s="2">
        <f t="shared" si="0"/>
        <v>114</v>
      </c>
      <c r="R10" s="2">
        <f t="shared" si="1"/>
        <v>83.2</v>
      </c>
      <c r="S10" s="67">
        <f t="shared" si="2"/>
        <v>197.2</v>
      </c>
    </row>
    <row r="11" spans="1:19" ht="12.75">
      <c r="A11" s="41">
        <v>9</v>
      </c>
      <c r="B11" s="11" t="s">
        <v>253</v>
      </c>
      <c r="C11" s="44" t="s">
        <v>11</v>
      </c>
      <c r="D11" s="44">
        <v>2005</v>
      </c>
      <c r="E11" s="69" t="s">
        <v>32</v>
      </c>
      <c r="F11" s="10"/>
      <c r="G11" s="44">
        <v>48</v>
      </c>
      <c r="H11" s="42">
        <v>36</v>
      </c>
      <c r="I11" s="42">
        <v>40</v>
      </c>
      <c r="J11" s="42">
        <v>0</v>
      </c>
      <c r="K11" s="42"/>
      <c r="L11" s="42">
        <v>24</v>
      </c>
      <c r="M11" s="44">
        <v>34.799999999999997</v>
      </c>
      <c r="N11" s="43">
        <v>38.4</v>
      </c>
      <c r="O11" s="43">
        <v>26</v>
      </c>
      <c r="Q11" s="2">
        <f t="shared" si="0"/>
        <v>88</v>
      </c>
      <c r="R11" s="2">
        <f t="shared" si="1"/>
        <v>73.199999999999989</v>
      </c>
      <c r="S11" s="67">
        <f t="shared" si="2"/>
        <v>161.19999999999999</v>
      </c>
    </row>
    <row r="12" spans="1:19" ht="12.75">
      <c r="A12" s="41">
        <v>10</v>
      </c>
      <c r="B12" s="11" t="s">
        <v>183</v>
      </c>
      <c r="C12" s="44" t="s">
        <v>11</v>
      </c>
      <c r="D12" s="44">
        <v>2004</v>
      </c>
      <c r="E12" s="69" t="s">
        <v>23</v>
      </c>
      <c r="F12" s="10"/>
      <c r="G12" s="10">
        <v>0</v>
      </c>
      <c r="H12" s="43">
        <v>0</v>
      </c>
      <c r="I12" s="43">
        <v>29</v>
      </c>
      <c r="J12" s="43">
        <v>24</v>
      </c>
      <c r="K12" s="43">
        <v>75</v>
      </c>
      <c r="L12" s="43">
        <v>20</v>
      </c>
      <c r="M12" s="44"/>
      <c r="O12" s="43">
        <v>15</v>
      </c>
      <c r="P12" s="43">
        <v>0</v>
      </c>
      <c r="Q12" s="2">
        <f t="shared" si="0"/>
        <v>104</v>
      </c>
      <c r="R12" s="2">
        <f t="shared" si="1"/>
        <v>35</v>
      </c>
      <c r="S12" s="67">
        <f t="shared" si="2"/>
        <v>139</v>
      </c>
    </row>
    <row r="13" spans="1:19" ht="12.75">
      <c r="A13" s="41">
        <v>11</v>
      </c>
      <c r="B13" s="11" t="s">
        <v>207</v>
      </c>
      <c r="C13" s="44" t="s">
        <v>11</v>
      </c>
      <c r="D13" s="44">
        <v>2004</v>
      </c>
      <c r="E13" s="69" t="s">
        <v>23</v>
      </c>
      <c r="G13" s="10">
        <v>0</v>
      </c>
      <c r="H13" s="42">
        <v>0</v>
      </c>
      <c r="I13" s="42">
        <v>24</v>
      </c>
      <c r="J13" s="42">
        <v>32</v>
      </c>
      <c r="K13" s="42">
        <v>0</v>
      </c>
      <c r="L13" s="42">
        <v>16</v>
      </c>
      <c r="M13" s="44">
        <v>24</v>
      </c>
      <c r="N13" s="10">
        <v>34.799999999999997</v>
      </c>
      <c r="O13" s="10">
        <v>22</v>
      </c>
      <c r="P13" s="10">
        <v>48</v>
      </c>
      <c r="Q13" s="2">
        <f t="shared" si="0"/>
        <v>56</v>
      </c>
      <c r="R13" s="2">
        <f t="shared" si="1"/>
        <v>82.8</v>
      </c>
      <c r="S13" s="67">
        <f t="shared" si="2"/>
        <v>138.80000000000001</v>
      </c>
    </row>
    <row r="14" spans="1:19" ht="12.75">
      <c r="A14" s="41">
        <v>12</v>
      </c>
      <c r="B14" s="11" t="s">
        <v>179</v>
      </c>
      <c r="C14" s="44" t="s">
        <v>11</v>
      </c>
      <c r="D14" s="44">
        <v>2004</v>
      </c>
      <c r="E14" s="69" t="s">
        <v>47</v>
      </c>
      <c r="F14" s="10"/>
      <c r="G14" s="42"/>
      <c r="H14" s="42">
        <v>0</v>
      </c>
      <c r="I14" s="42">
        <v>32</v>
      </c>
      <c r="J14" s="42">
        <v>40</v>
      </c>
      <c r="K14" s="42"/>
      <c r="L14" s="42">
        <v>29</v>
      </c>
      <c r="M14" s="44">
        <v>31.2</v>
      </c>
      <c r="N14" s="10"/>
      <c r="O14" s="10">
        <v>20</v>
      </c>
      <c r="P14" s="10"/>
      <c r="Q14" s="2">
        <f t="shared" si="0"/>
        <v>72</v>
      </c>
      <c r="R14" s="2">
        <f t="shared" si="1"/>
        <v>60.2</v>
      </c>
      <c r="S14" s="67">
        <f t="shared" si="2"/>
        <v>132.19999999999999</v>
      </c>
    </row>
    <row r="15" spans="1:19" ht="12.75">
      <c r="A15" s="41">
        <v>13</v>
      </c>
      <c r="B15" t="s">
        <v>196</v>
      </c>
      <c r="C15" s="44" t="s">
        <v>11</v>
      </c>
      <c r="D15" s="44">
        <v>2004</v>
      </c>
      <c r="E15" s="69" t="s">
        <v>49</v>
      </c>
      <c r="F15" s="10" t="s">
        <v>176</v>
      </c>
      <c r="G15" s="10"/>
      <c r="H15" s="10">
        <v>0</v>
      </c>
      <c r="I15" s="10">
        <v>0</v>
      </c>
      <c r="J15" s="10">
        <v>45</v>
      </c>
      <c r="K15" s="10"/>
      <c r="L15" s="10">
        <v>36</v>
      </c>
      <c r="M15" s="44">
        <v>38.4</v>
      </c>
      <c r="N15" s="42">
        <v>43.2</v>
      </c>
      <c r="O15" s="42">
        <v>29</v>
      </c>
      <c r="P15" s="42"/>
      <c r="Q15" s="2">
        <f t="shared" si="0"/>
        <v>45</v>
      </c>
      <c r="R15" s="2">
        <f t="shared" si="1"/>
        <v>81.599999999999994</v>
      </c>
      <c r="S15" s="67">
        <f t="shared" si="2"/>
        <v>126.6</v>
      </c>
    </row>
    <row r="16" spans="1:19" ht="12.75">
      <c r="A16" s="41">
        <v>14</v>
      </c>
      <c r="B16" s="11" t="s">
        <v>361</v>
      </c>
      <c r="C16" s="44" t="s">
        <v>11</v>
      </c>
      <c r="D16" s="44">
        <v>2005</v>
      </c>
      <c r="E16" s="69" t="s">
        <v>47</v>
      </c>
      <c r="F16" s="10"/>
      <c r="G16" s="44"/>
      <c r="H16" s="42"/>
      <c r="I16" s="42"/>
      <c r="J16" s="42">
        <v>20</v>
      </c>
      <c r="K16" s="42">
        <v>60</v>
      </c>
      <c r="L16" s="42"/>
      <c r="M16" s="44"/>
      <c r="N16" s="42">
        <v>31.2</v>
      </c>
      <c r="O16" s="42">
        <v>14</v>
      </c>
      <c r="P16" s="42">
        <v>0</v>
      </c>
      <c r="Q16" s="2">
        <f t="shared" si="0"/>
        <v>80</v>
      </c>
      <c r="R16" s="2">
        <f t="shared" si="1"/>
        <v>45.2</v>
      </c>
      <c r="S16" s="67">
        <f t="shared" si="2"/>
        <v>125.2</v>
      </c>
    </row>
    <row r="17" spans="1:19" ht="12.75">
      <c r="A17" s="41">
        <v>15</v>
      </c>
      <c r="B17" s="11" t="s">
        <v>251</v>
      </c>
      <c r="C17" s="44" t="s">
        <v>11</v>
      </c>
      <c r="D17" s="44">
        <v>2005</v>
      </c>
      <c r="E17" s="69" t="s">
        <v>13</v>
      </c>
      <c r="F17" s="10" t="s">
        <v>176</v>
      </c>
      <c r="G17" s="44">
        <v>60</v>
      </c>
      <c r="H17" s="42">
        <v>60</v>
      </c>
      <c r="I17" s="42">
        <v>0</v>
      </c>
      <c r="J17" s="42"/>
      <c r="K17" s="42"/>
      <c r="L17" s="42">
        <v>0</v>
      </c>
      <c r="M17" s="44"/>
      <c r="N17" s="42"/>
      <c r="O17" s="42">
        <v>0</v>
      </c>
      <c r="P17" s="42"/>
      <c r="Q17" s="2">
        <f t="shared" si="0"/>
        <v>120</v>
      </c>
      <c r="R17" s="2">
        <f t="shared" si="1"/>
        <v>0</v>
      </c>
      <c r="S17" s="67">
        <f t="shared" si="2"/>
        <v>120</v>
      </c>
    </row>
    <row r="18" spans="1:19" ht="12.75">
      <c r="A18" s="41">
        <v>16</v>
      </c>
      <c r="B18" s="11" t="s">
        <v>181</v>
      </c>
      <c r="C18" s="44" t="s">
        <v>11</v>
      </c>
      <c r="D18" s="44">
        <v>2004</v>
      </c>
      <c r="E18" s="69" t="s">
        <v>49</v>
      </c>
      <c r="F18" s="10" t="s">
        <v>176</v>
      </c>
      <c r="G18" s="44">
        <v>31.2</v>
      </c>
      <c r="H18" s="43" t="s">
        <v>247</v>
      </c>
      <c r="I18" s="43">
        <v>0</v>
      </c>
      <c r="J18" s="43">
        <v>29</v>
      </c>
      <c r="L18" s="43">
        <v>0</v>
      </c>
      <c r="M18" s="44">
        <v>28.8</v>
      </c>
      <c r="N18" s="43">
        <v>28.8</v>
      </c>
      <c r="O18" s="43">
        <v>16</v>
      </c>
      <c r="Q18" s="2">
        <f t="shared" si="0"/>
        <v>60.2</v>
      </c>
      <c r="R18" s="2">
        <f t="shared" si="1"/>
        <v>57.6</v>
      </c>
      <c r="S18" s="67">
        <f t="shared" si="2"/>
        <v>117.80000000000001</v>
      </c>
    </row>
    <row r="19" spans="1:19" ht="12.75">
      <c r="A19" s="41">
        <v>17</v>
      </c>
      <c r="B19" s="11" t="s">
        <v>256</v>
      </c>
      <c r="C19" s="44" t="s">
        <v>11</v>
      </c>
      <c r="D19" s="44">
        <v>2005</v>
      </c>
      <c r="E19" s="69" t="s">
        <v>23</v>
      </c>
      <c r="F19" s="10"/>
      <c r="G19" s="44">
        <v>28.8</v>
      </c>
      <c r="H19" s="42" t="s">
        <v>247</v>
      </c>
      <c r="I19" s="42">
        <v>36</v>
      </c>
      <c r="J19" s="42">
        <v>0</v>
      </c>
      <c r="K19" s="42">
        <v>0</v>
      </c>
      <c r="L19" s="42">
        <v>22</v>
      </c>
      <c r="M19" s="44">
        <v>21.6</v>
      </c>
      <c r="N19" s="10"/>
      <c r="O19" s="10">
        <v>24</v>
      </c>
      <c r="P19" s="10">
        <v>0</v>
      </c>
      <c r="Q19" s="2">
        <f t="shared" si="0"/>
        <v>64.8</v>
      </c>
      <c r="R19" s="2">
        <f t="shared" si="1"/>
        <v>46</v>
      </c>
      <c r="S19" s="67">
        <f t="shared" si="2"/>
        <v>110.8</v>
      </c>
    </row>
    <row r="20" spans="1:19" ht="12.75">
      <c r="A20" s="41">
        <v>18</v>
      </c>
      <c r="B20" s="39" t="s">
        <v>314</v>
      </c>
      <c r="C20" s="44" t="s">
        <v>11</v>
      </c>
      <c r="D20" s="44">
        <v>2004</v>
      </c>
      <c r="E20" s="69" t="s">
        <v>49</v>
      </c>
      <c r="F20" s="10" t="s">
        <v>176</v>
      </c>
      <c r="G20" s="10"/>
      <c r="H20" s="43">
        <v>0</v>
      </c>
      <c r="I20" s="43">
        <v>20</v>
      </c>
      <c r="J20" s="43">
        <v>18</v>
      </c>
      <c r="L20" s="43">
        <v>26</v>
      </c>
      <c r="M20" s="44">
        <v>26.4</v>
      </c>
      <c r="N20" s="10">
        <v>24</v>
      </c>
      <c r="O20" s="10">
        <v>13</v>
      </c>
      <c r="P20" s="10"/>
      <c r="Q20" s="2">
        <f t="shared" si="0"/>
        <v>38</v>
      </c>
      <c r="R20" s="2">
        <f t="shared" si="1"/>
        <v>52.4</v>
      </c>
      <c r="S20" s="67">
        <f t="shared" si="2"/>
        <v>90.4</v>
      </c>
    </row>
    <row r="21" spans="1:19" ht="12.75">
      <c r="A21" s="41">
        <v>19</v>
      </c>
      <c r="B21" s="11" t="s">
        <v>341</v>
      </c>
      <c r="C21" s="44" t="s">
        <v>11</v>
      </c>
      <c r="D21" s="44">
        <v>2005</v>
      </c>
      <c r="E21" s="69" t="s">
        <v>47</v>
      </c>
      <c r="F21" s="10"/>
      <c r="G21" s="44"/>
      <c r="H21" s="42"/>
      <c r="I21" s="42"/>
      <c r="J21" s="42">
        <v>0</v>
      </c>
      <c r="K21" s="42">
        <v>0</v>
      </c>
      <c r="L21" s="42"/>
      <c r="M21" s="44"/>
      <c r="N21" s="10">
        <v>21.6</v>
      </c>
      <c r="O21" s="10">
        <v>12</v>
      </c>
      <c r="P21" s="10">
        <v>43.5</v>
      </c>
      <c r="Q21" s="2">
        <f t="shared" si="0"/>
        <v>0</v>
      </c>
      <c r="R21" s="2">
        <f t="shared" si="1"/>
        <v>65.099999999999994</v>
      </c>
      <c r="S21" s="67">
        <f t="shared" si="2"/>
        <v>65.099999999999994</v>
      </c>
    </row>
    <row r="22" spans="1:19" ht="12.75">
      <c r="A22" s="41">
        <v>20</v>
      </c>
      <c r="B22" s="11" t="s">
        <v>316</v>
      </c>
      <c r="C22" s="44" t="s">
        <v>11</v>
      </c>
      <c r="D22" s="44">
        <v>2004</v>
      </c>
      <c r="E22" s="69" t="s">
        <v>49</v>
      </c>
      <c r="F22" s="10"/>
      <c r="G22" s="10">
        <v>0</v>
      </c>
      <c r="H22" s="43">
        <v>0</v>
      </c>
      <c r="I22" s="43">
        <v>18</v>
      </c>
      <c r="J22" s="43">
        <v>0</v>
      </c>
      <c r="L22" s="43">
        <v>15</v>
      </c>
      <c r="M22" s="44"/>
      <c r="N22" s="10">
        <v>26.4</v>
      </c>
      <c r="O22" s="10">
        <v>0</v>
      </c>
      <c r="P22" s="10"/>
      <c r="Q22" s="2">
        <f t="shared" si="0"/>
        <v>18</v>
      </c>
      <c r="R22" s="2">
        <f t="shared" si="1"/>
        <v>41.4</v>
      </c>
      <c r="S22" s="67">
        <f t="shared" si="2"/>
        <v>59.4</v>
      </c>
    </row>
    <row r="23" spans="1:19" ht="12.75">
      <c r="A23" s="41">
        <v>21</v>
      </c>
      <c r="B23" s="11" t="s">
        <v>360</v>
      </c>
      <c r="C23" s="44" t="s">
        <v>11</v>
      </c>
      <c r="D23" s="44">
        <v>2005</v>
      </c>
      <c r="E23" s="69" t="s">
        <v>18</v>
      </c>
      <c r="F23" s="10"/>
      <c r="G23" s="10"/>
      <c r="K23" s="43">
        <v>54</v>
      </c>
      <c r="M23" s="44"/>
      <c r="N23" s="42"/>
      <c r="O23" s="42"/>
      <c r="P23" s="42">
        <v>0</v>
      </c>
      <c r="Q23" s="2">
        <v>54</v>
      </c>
      <c r="R23" s="2">
        <v>0</v>
      </c>
      <c r="S23" s="67">
        <f t="shared" si="2"/>
        <v>54</v>
      </c>
    </row>
    <row r="24" spans="1:19" ht="12.75">
      <c r="A24" s="41">
        <v>22</v>
      </c>
      <c r="B24" s="11" t="s">
        <v>358</v>
      </c>
      <c r="C24" s="44" t="s">
        <v>11</v>
      </c>
      <c r="D24" s="44">
        <v>2005</v>
      </c>
      <c r="E24" s="69" t="s">
        <v>23</v>
      </c>
      <c r="F24" s="10"/>
      <c r="G24" s="10"/>
      <c r="J24" s="43">
        <v>26</v>
      </c>
      <c r="M24" s="44"/>
      <c r="N24" s="42"/>
      <c r="O24" s="42">
        <v>18</v>
      </c>
      <c r="P24" s="42"/>
      <c r="Q24" s="2">
        <v>26</v>
      </c>
      <c r="R24" s="2">
        <v>18</v>
      </c>
      <c r="S24" s="67">
        <f t="shared" si="2"/>
        <v>44</v>
      </c>
    </row>
    <row r="25" spans="1:19" ht="12.75">
      <c r="A25" s="41">
        <v>23</v>
      </c>
      <c r="B25" s="11" t="s">
        <v>315</v>
      </c>
      <c r="C25" s="44" t="s">
        <v>11</v>
      </c>
      <c r="D25" s="44">
        <v>2005</v>
      </c>
      <c r="E25" s="69" t="s">
        <v>49</v>
      </c>
      <c r="F25" s="10" t="s">
        <v>176</v>
      </c>
      <c r="G25" s="10"/>
      <c r="H25" s="43">
        <v>0</v>
      </c>
      <c r="I25" s="43">
        <v>22</v>
      </c>
      <c r="J25" s="43">
        <v>0</v>
      </c>
      <c r="L25" s="43">
        <v>18</v>
      </c>
      <c r="M25" s="44"/>
      <c r="N25" s="10"/>
      <c r="O25" s="10">
        <v>0</v>
      </c>
      <c r="P25" s="10"/>
      <c r="Q25" s="2">
        <f>MAX(G25:K25)+LARGE(G25:K25,2)</f>
        <v>22</v>
      </c>
      <c r="R25" s="2">
        <f>MAX(L25:P25)+LARGE(L25:P25,2)</f>
        <v>18</v>
      </c>
      <c r="S25" s="67">
        <f t="shared" si="2"/>
        <v>40</v>
      </c>
    </row>
    <row r="26" spans="1:19" ht="12.75">
      <c r="A26" s="41">
        <v>24</v>
      </c>
      <c r="B26" s="11" t="s">
        <v>319</v>
      </c>
      <c r="C26" s="44" t="s">
        <v>11</v>
      </c>
      <c r="D26" s="44">
        <v>2004</v>
      </c>
      <c r="E26" s="69" t="s">
        <v>13</v>
      </c>
      <c r="F26" s="10" t="s">
        <v>176</v>
      </c>
      <c r="G26" s="10"/>
      <c r="H26" s="10">
        <v>0</v>
      </c>
      <c r="I26" s="10">
        <v>26</v>
      </c>
      <c r="J26" s="10"/>
      <c r="K26" s="10"/>
      <c r="L26" s="10">
        <v>0</v>
      </c>
      <c r="M26" s="44"/>
      <c r="N26" s="10">
        <v>0</v>
      </c>
      <c r="O26" s="10"/>
      <c r="P26" s="10"/>
      <c r="Q26" s="2">
        <f>MAX(G26:K26)+LARGE(G26:K26,2)</f>
        <v>26</v>
      </c>
      <c r="R26" s="2">
        <f>MAX(L26:P26)+LARGE(L26:P26,2)</f>
        <v>0</v>
      </c>
      <c r="S26" s="67">
        <f t="shared" si="2"/>
        <v>26</v>
      </c>
    </row>
    <row r="27" spans="1:19" ht="12.75">
      <c r="A27" s="41">
        <v>25</v>
      </c>
      <c r="B27" s="11" t="s">
        <v>340</v>
      </c>
      <c r="C27" s="44" t="s">
        <v>11</v>
      </c>
      <c r="D27" s="44">
        <v>2004</v>
      </c>
      <c r="E27" s="69" t="s">
        <v>49</v>
      </c>
      <c r="F27" s="10" t="s">
        <v>176</v>
      </c>
      <c r="G27" s="44"/>
      <c r="H27" s="42"/>
      <c r="I27" s="42">
        <v>0</v>
      </c>
      <c r="J27" s="42">
        <v>0</v>
      </c>
      <c r="K27" s="42"/>
      <c r="L27" s="42"/>
      <c r="M27" s="44">
        <v>19.2</v>
      </c>
      <c r="O27" s="43">
        <v>0</v>
      </c>
      <c r="Q27" s="2">
        <f>MAX(G27:K27)+LARGE(G27:K27,2)</f>
        <v>0</v>
      </c>
      <c r="R27" s="2">
        <f>MAX(L27:P27)+LARGE(L27:P27,2)</f>
        <v>19.2</v>
      </c>
      <c r="S27" s="67">
        <f t="shared" si="2"/>
        <v>19.2</v>
      </c>
    </row>
    <row r="28" spans="1:19" ht="12.75">
      <c r="A28" s="41">
        <v>26</v>
      </c>
      <c r="B28" s="11" t="s">
        <v>317</v>
      </c>
      <c r="C28" s="44" t="s">
        <v>11</v>
      </c>
      <c r="D28" s="44">
        <v>2004</v>
      </c>
      <c r="E28" s="69" t="s">
        <v>49</v>
      </c>
      <c r="F28" s="10" t="s">
        <v>176</v>
      </c>
      <c r="G28" s="10"/>
      <c r="H28" s="43">
        <v>0</v>
      </c>
      <c r="I28" s="43">
        <v>0</v>
      </c>
      <c r="L28" s="43">
        <v>14</v>
      </c>
      <c r="M28" s="44"/>
      <c r="N28" s="10"/>
      <c r="O28" s="10">
        <v>0</v>
      </c>
      <c r="P28" s="10"/>
      <c r="Q28" s="2">
        <f>MAX(G28:K28)+LARGE(G28:K28,2)</f>
        <v>0</v>
      </c>
      <c r="R28" s="2">
        <f>MAX(L28:P28)+LARGE(L28:P28,2)</f>
        <v>14</v>
      </c>
      <c r="S28" s="67">
        <f t="shared" si="2"/>
        <v>14</v>
      </c>
    </row>
    <row r="29" spans="1:19" ht="12.75">
      <c r="A29" s="41">
        <v>27</v>
      </c>
      <c r="B29" s="11" t="s">
        <v>318</v>
      </c>
      <c r="C29" s="44" t="s">
        <v>11</v>
      </c>
      <c r="D29" s="44">
        <v>2005</v>
      </c>
      <c r="E29" s="69" t="s">
        <v>49</v>
      </c>
      <c r="F29" s="10" t="s">
        <v>176</v>
      </c>
      <c r="G29" s="10"/>
      <c r="H29" s="43">
        <v>0</v>
      </c>
      <c r="I29" s="43">
        <v>0</v>
      </c>
      <c r="L29" s="43">
        <v>13</v>
      </c>
      <c r="M29" s="44"/>
      <c r="N29" s="42"/>
      <c r="O29" s="42">
        <v>0</v>
      </c>
      <c r="P29" s="42"/>
      <c r="Q29" s="2">
        <f>MAX(G29:K29)+LARGE(G29:K29,2)</f>
        <v>0</v>
      </c>
      <c r="R29" s="2">
        <f>MAX(L29:P29)+LARGE(L29:P29,2)</f>
        <v>13</v>
      </c>
      <c r="S29" s="67">
        <f t="shared" si="2"/>
        <v>13</v>
      </c>
    </row>
    <row r="30" spans="1:19" ht="12.75">
      <c r="A30" s="41"/>
      <c r="B30" s="11" t="s">
        <v>411</v>
      </c>
      <c r="C30" s="44" t="s">
        <v>11</v>
      </c>
      <c r="D30" s="44">
        <v>2005</v>
      </c>
      <c r="E30" s="69" t="s">
        <v>27</v>
      </c>
      <c r="F30" s="10"/>
      <c r="G30" s="10"/>
      <c r="M30" s="44"/>
      <c r="N30" s="42"/>
      <c r="O30" s="42"/>
      <c r="P30" s="42">
        <v>0</v>
      </c>
      <c r="Q30" s="2">
        <v>0</v>
      </c>
      <c r="R30" s="2">
        <v>0</v>
      </c>
      <c r="S30" s="67">
        <v>0</v>
      </c>
    </row>
    <row r="31" spans="1:19" ht="50.25" customHeight="1">
      <c r="A31" s="36" t="s">
        <v>5</v>
      </c>
      <c r="B31" s="35" t="s">
        <v>6</v>
      </c>
      <c r="C31" s="44" t="s">
        <v>7</v>
      </c>
      <c r="D31" s="44" t="s">
        <v>8</v>
      </c>
      <c r="E31" s="69" t="s">
        <v>259</v>
      </c>
      <c r="F31" s="37" t="s">
        <v>243</v>
      </c>
      <c r="G31" s="38" t="s">
        <v>353</v>
      </c>
      <c r="H31" s="38" t="s">
        <v>352</v>
      </c>
      <c r="I31" s="61" t="s">
        <v>323</v>
      </c>
      <c r="J31" s="61" t="s">
        <v>335</v>
      </c>
      <c r="K31" s="61" t="s">
        <v>348</v>
      </c>
      <c r="L31" s="61" t="s">
        <v>313</v>
      </c>
      <c r="M31" s="63" t="s">
        <v>354</v>
      </c>
      <c r="N31" s="63" t="s">
        <v>355</v>
      </c>
      <c r="O31" s="63" t="s">
        <v>350</v>
      </c>
      <c r="P31" s="63" t="s">
        <v>349</v>
      </c>
      <c r="Q31" s="65" t="s">
        <v>87</v>
      </c>
      <c r="R31" s="65" t="s">
        <v>88</v>
      </c>
      <c r="S31" s="66" t="s">
        <v>178</v>
      </c>
    </row>
    <row r="32" spans="1:19">
      <c r="A32" s="40" t="s">
        <v>31</v>
      </c>
      <c r="B32" s="11"/>
      <c r="D32" s="44"/>
      <c r="E32" s="6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42"/>
      <c r="R32" s="42"/>
      <c r="S32" s="67"/>
    </row>
    <row r="33" spans="1:19" ht="12.75">
      <c r="A33" s="41">
        <v>1</v>
      </c>
      <c r="B33" s="11" t="s">
        <v>50</v>
      </c>
      <c r="C33" s="44" t="s">
        <v>31</v>
      </c>
      <c r="D33" s="44">
        <v>2002</v>
      </c>
      <c r="E33" s="69" t="s">
        <v>49</v>
      </c>
      <c r="F33" s="10" t="s">
        <v>176</v>
      </c>
      <c r="G33" s="44">
        <v>120</v>
      </c>
      <c r="H33" s="44">
        <v>120</v>
      </c>
      <c r="I33" s="44">
        <v>100</v>
      </c>
      <c r="J33" s="44">
        <v>100</v>
      </c>
      <c r="K33" s="44">
        <v>150</v>
      </c>
      <c r="L33" s="44">
        <v>36</v>
      </c>
      <c r="M33" s="42">
        <v>72</v>
      </c>
      <c r="N33" s="42">
        <v>54</v>
      </c>
      <c r="O33" s="42">
        <v>40</v>
      </c>
      <c r="P33" s="42">
        <v>0</v>
      </c>
      <c r="Q33" s="2">
        <f t="shared" ref="Q33:Q48" si="3">MAX(G33:K33)+LARGE(G33:K33,2)</f>
        <v>270</v>
      </c>
      <c r="R33" s="2">
        <f t="shared" ref="R33:R48" si="4">MAX(L33:P33)+LARGE(L33:P33,2)</f>
        <v>126</v>
      </c>
      <c r="S33" s="67">
        <f t="shared" ref="S33:S50" si="5">SUM(Q33:R33)</f>
        <v>396</v>
      </c>
    </row>
    <row r="34" spans="1:19" ht="12.75">
      <c r="A34" s="41">
        <v>2</v>
      </c>
      <c r="B34" s="11" t="s">
        <v>48</v>
      </c>
      <c r="C34" s="44" t="s">
        <v>31</v>
      </c>
      <c r="D34" s="44">
        <v>2002</v>
      </c>
      <c r="E34" s="69" t="s">
        <v>49</v>
      </c>
      <c r="F34" s="10" t="s">
        <v>176</v>
      </c>
      <c r="G34" s="44">
        <v>72</v>
      </c>
      <c r="H34" s="44">
        <v>72</v>
      </c>
      <c r="I34" s="44">
        <v>60</v>
      </c>
      <c r="J34" s="44">
        <v>80</v>
      </c>
      <c r="K34" s="44"/>
      <c r="L34" s="44">
        <v>100</v>
      </c>
      <c r="M34" s="10">
        <v>120</v>
      </c>
      <c r="N34" s="10">
        <v>120</v>
      </c>
      <c r="O34" s="10">
        <v>100</v>
      </c>
      <c r="P34" s="10"/>
      <c r="Q34" s="2">
        <f t="shared" si="3"/>
        <v>152</v>
      </c>
      <c r="R34" s="2">
        <f t="shared" si="4"/>
        <v>240</v>
      </c>
      <c r="S34" s="67">
        <f t="shared" si="5"/>
        <v>392</v>
      </c>
    </row>
    <row r="35" spans="1:19" ht="12.75">
      <c r="A35" s="41">
        <v>3</v>
      </c>
      <c r="B35" s="11" t="s">
        <v>161</v>
      </c>
      <c r="C35" s="44" t="s">
        <v>31</v>
      </c>
      <c r="D35" s="44">
        <v>2003</v>
      </c>
      <c r="E35" s="69" t="s">
        <v>68</v>
      </c>
      <c r="F35" s="10"/>
      <c r="G35" s="44">
        <v>43.2</v>
      </c>
      <c r="H35" s="44">
        <v>54</v>
      </c>
      <c r="I35" s="44">
        <v>80</v>
      </c>
      <c r="J35" s="44">
        <v>45</v>
      </c>
      <c r="K35" s="44">
        <v>0</v>
      </c>
      <c r="L35" s="44">
        <v>0</v>
      </c>
      <c r="M35" s="42">
        <v>60</v>
      </c>
      <c r="N35" s="42"/>
      <c r="O35" s="42">
        <v>80</v>
      </c>
      <c r="P35" s="42">
        <v>150</v>
      </c>
      <c r="Q35" s="2">
        <f t="shared" si="3"/>
        <v>134</v>
      </c>
      <c r="R35" s="2">
        <f t="shared" si="4"/>
        <v>230</v>
      </c>
      <c r="S35" s="67">
        <f t="shared" si="5"/>
        <v>364</v>
      </c>
    </row>
    <row r="36" spans="1:19" ht="12.75">
      <c r="A36" s="41">
        <v>4</v>
      </c>
      <c r="B36" s="11" t="s">
        <v>206</v>
      </c>
      <c r="C36" s="44" t="s">
        <v>31</v>
      </c>
      <c r="D36" s="44">
        <v>2003</v>
      </c>
      <c r="E36" s="69" t="s">
        <v>21</v>
      </c>
      <c r="F36" s="10"/>
      <c r="G36" s="44">
        <v>96</v>
      </c>
      <c r="H36" s="44">
        <v>96</v>
      </c>
      <c r="I36" s="44">
        <v>29</v>
      </c>
      <c r="J36" s="44">
        <v>36</v>
      </c>
      <c r="K36" s="44">
        <v>0</v>
      </c>
      <c r="L36" s="44">
        <v>80</v>
      </c>
      <c r="M36" s="10">
        <v>48</v>
      </c>
      <c r="N36" s="10">
        <v>60</v>
      </c>
      <c r="O36" s="10"/>
      <c r="P36" s="10">
        <v>0</v>
      </c>
      <c r="Q36" s="2">
        <f t="shared" si="3"/>
        <v>192</v>
      </c>
      <c r="R36" s="2">
        <f t="shared" si="4"/>
        <v>140</v>
      </c>
      <c r="S36" s="67">
        <f t="shared" si="5"/>
        <v>332</v>
      </c>
    </row>
    <row r="37" spans="1:19" ht="12.75">
      <c r="A37" s="41">
        <v>5</v>
      </c>
      <c r="B37" s="11" t="s">
        <v>51</v>
      </c>
      <c r="C37" s="44" t="s">
        <v>31</v>
      </c>
      <c r="D37" s="44">
        <v>2002</v>
      </c>
      <c r="E37" s="69" t="s">
        <v>68</v>
      </c>
      <c r="F37" s="10"/>
      <c r="G37" s="44">
        <v>48</v>
      </c>
      <c r="H37" s="44">
        <v>38.4</v>
      </c>
      <c r="I37" s="44">
        <v>0</v>
      </c>
      <c r="J37" s="44">
        <v>50</v>
      </c>
      <c r="K37" s="44">
        <v>0</v>
      </c>
      <c r="L37" s="44">
        <v>0</v>
      </c>
      <c r="M37" s="43">
        <v>96</v>
      </c>
      <c r="N37" s="43">
        <v>72</v>
      </c>
      <c r="O37" s="43">
        <v>50</v>
      </c>
      <c r="P37" s="43">
        <v>120</v>
      </c>
      <c r="Q37" s="2">
        <f t="shared" si="3"/>
        <v>98</v>
      </c>
      <c r="R37" s="2">
        <f t="shared" si="4"/>
        <v>216</v>
      </c>
      <c r="S37" s="67">
        <f t="shared" si="5"/>
        <v>314</v>
      </c>
    </row>
    <row r="38" spans="1:19" ht="12.75">
      <c r="A38" s="41">
        <v>6</v>
      </c>
      <c r="B38" s="11" t="s">
        <v>53</v>
      </c>
      <c r="C38" s="44" t="s">
        <v>31</v>
      </c>
      <c r="D38" s="44">
        <v>2003</v>
      </c>
      <c r="E38" s="69" t="s">
        <v>47</v>
      </c>
      <c r="F38" s="10"/>
      <c r="G38" s="44">
        <v>38.4</v>
      </c>
      <c r="H38" s="42">
        <v>0</v>
      </c>
      <c r="I38" s="42">
        <v>36</v>
      </c>
      <c r="J38" s="42">
        <v>40</v>
      </c>
      <c r="K38" s="42">
        <v>120</v>
      </c>
      <c r="L38" s="42">
        <v>50</v>
      </c>
      <c r="M38" s="10"/>
      <c r="N38" s="10"/>
      <c r="O38" s="10">
        <v>26</v>
      </c>
      <c r="P38" s="10">
        <v>67.5</v>
      </c>
      <c r="Q38" s="2">
        <f t="shared" si="3"/>
        <v>160</v>
      </c>
      <c r="R38" s="2">
        <f t="shared" si="4"/>
        <v>117.5</v>
      </c>
      <c r="S38" s="67">
        <f t="shared" si="5"/>
        <v>277.5</v>
      </c>
    </row>
    <row r="39" spans="1:19" ht="12.75">
      <c r="A39" s="41">
        <v>7</v>
      </c>
      <c r="B39" s="11" t="s">
        <v>54</v>
      </c>
      <c r="C39" s="44" t="s">
        <v>31</v>
      </c>
      <c r="D39" s="44">
        <v>2002</v>
      </c>
      <c r="E39" s="69" t="s">
        <v>32</v>
      </c>
      <c r="F39" s="10"/>
      <c r="G39" s="44">
        <v>54</v>
      </c>
      <c r="H39" s="44">
        <v>60</v>
      </c>
      <c r="I39" s="44">
        <v>0</v>
      </c>
      <c r="J39" s="44">
        <v>0</v>
      </c>
      <c r="K39" s="44"/>
      <c r="L39" s="44">
        <v>32</v>
      </c>
      <c r="M39" s="10">
        <v>54</v>
      </c>
      <c r="N39" s="10">
        <v>96</v>
      </c>
      <c r="O39" s="10">
        <v>60</v>
      </c>
      <c r="P39" s="10"/>
      <c r="Q39" s="2">
        <f t="shared" si="3"/>
        <v>114</v>
      </c>
      <c r="R39" s="2">
        <f t="shared" si="4"/>
        <v>156</v>
      </c>
      <c r="S39" s="67">
        <f t="shared" si="5"/>
        <v>270</v>
      </c>
    </row>
    <row r="40" spans="1:19" ht="12.75">
      <c r="A40" s="41">
        <v>8</v>
      </c>
      <c r="B40" s="11" t="s">
        <v>197</v>
      </c>
      <c r="C40" s="44" t="s">
        <v>31</v>
      </c>
      <c r="D40" s="44">
        <v>2003</v>
      </c>
      <c r="E40" s="69" t="s">
        <v>23</v>
      </c>
      <c r="F40" s="10"/>
      <c r="G40" s="44">
        <v>60</v>
      </c>
      <c r="H40" s="10">
        <v>0</v>
      </c>
      <c r="I40" s="10">
        <v>45</v>
      </c>
      <c r="J40" s="10">
        <v>32</v>
      </c>
      <c r="K40" s="10">
        <v>0</v>
      </c>
      <c r="L40" s="10">
        <v>26</v>
      </c>
      <c r="M40" s="10">
        <v>34.799999999999997</v>
      </c>
      <c r="N40" s="10">
        <v>38.4</v>
      </c>
      <c r="O40" s="10">
        <v>45</v>
      </c>
      <c r="P40" s="10">
        <v>90</v>
      </c>
      <c r="Q40" s="2">
        <f t="shared" si="3"/>
        <v>105</v>
      </c>
      <c r="R40" s="2">
        <f t="shared" si="4"/>
        <v>135</v>
      </c>
      <c r="S40" s="67">
        <f t="shared" si="5"/>
        <v>240</v>
      </c>
    </row>
    <row r="41" spans="1:19" ht="12.75">
      <c r="A41" s="41">
        <v>9</v>
      </c>
      <c r="B41" s="11" t="s">
        <v>52</v>
      </c>
      <c r="C41" s="44" t="s">
        <v>31</v>
      </c>
      <c r="D41" s="44">
        <v>2003</v>
      </c>
      <c r="E41" s="69" t="s">
        <v>27</v>
      </c>
      <c r="F41" s="10"/>
      <c r="G41" s="42"/>
      <c r="H41" s="42"/>
      <c r="I41" s="42">
        <v>0</v>
      </c>
      <c r="J41" s="42">
        <v>24</v>
      </c>
      <c r="K41" s="42">
        <v>90</v>
      </c>
      <c r="L41" s="42">
        <v>29</v>
      </c>
      <c r="M41" s="10">
        <v>38.4</v>
      </c>
      <c r="N41" s="10">
        <v>43.2</v>
      </c>
      <c r="O41" s="10">
        <v>29</v>
      </c>
      <c r="P41" s="10">
        <v>75</v>
      </c>
      <c r="Q41" s="2">
        <f t="shared" si="3"/>
        <v>114</v>
      </c>
      <c r="R41" s="2">
        <f t="shared" si="4"/>
        <v>118.2</v>
      </c>
      <c r="S41" s="67">
        <f t="shared" si="5"/>
        <v>232.2</v>
      </c>
    </row>
    <row r="42" spans="1:19" ht="12.75">
      <c r="A42" s="41">
        <v>10</v>
      </c>
      <c r="B42" s="11" t="s">
        <v>55</v>
      </c>
      <c r="C42" s="44" t="s">
        <v>31</v>
      </c>
      <c r="D42" s="44">
        <v>2003</v>
      </c>
      <c r="E42" s="69" t="s">
        <v>68</v>
      </c>
      <c r="F42" s="10"/>
      <c r="G42" s="44">
        <v>28.8</v>
      </c>
      <c r="H42" s="44">
        <v>43.2</v>
      </c>
      <c r="I42" s="44">
        <v>50</v>
      </c>
      <c r="J42" s="44">
        <v>60</v>
      </c>
      <c r="K42" s="44">
        <v>0</v>
      </c>
      <c r="L42" s="44">
        <v>60</v>
      </c>
      <c r="M42" s="10">
        <v>43.2</v>
      </c>
      <c r="N42" s="10"/>
      <c r="O42" s="10">
        <v>32</v>
      </c>
      <c r="P42" s="10">
        <v>0</v>
      </c>
      <c r="Q42" s="2">
        <f t="shared" si="3"/>
        <v>110</v>
      </c>
      <c r="R42" s="2">
        <f t="shared" si="4"/>
        <v>103.2</v>
      </c>
      <c r="S42" s="67">
        <f t="shared" si="5"/>
        <v>213.2</v>
      </c>
    </row>
    <row r="43" spans="1:19" ht="12.75">
      <c r="A43" s="41">
        <v>11</v>
      </c>
      <c r="B43" s="11" t="s">
        <v>320</v>
      </c>
      <c r="C43" s="44" t="s">
        <v>31</v>
      </c>
      <c r="D43" s="44">
        <v>2002</v>
      </c>
      <c r="E43" s="69" t="s">
        <v>68</v>
      </c>
      <c r="F43" s="10"/>
      <c r="J43" s="43">
        <v>22</v>
      </c>
      <c r="K43" s="43">
        <v>75</v>
      </c>
      <c r="L43" s="43">
        <v>24</v>
      </c>
      <c r="M43" s="43">
        <v>28.8</v>
      </c>
      <c r="N43" s="43">
        <v>34.799999999999997</v>
      </c>
      <c r="O43" s="43">
        <v>20</v>
      </c>
      <c r="P43" s="43">
        <v>54</v>
      </c>
      <c r="Q43" s="2">
        <f t="shared" si="3"/>
        <v>97</v>
      </c>
      <c r="R43" s="2">
        <f t="shared" si="4"/>
        <v>88.8</v>
      </c>
      <c r="S43" s="67">
        <f t="shared" si="5"/>
        <v>185.8</v>
      </c>
    </row>
    <row r="44" spans="1:19" ht="12.75">
      <c r="A44" s="41">
        <v>12</v>
      </c>
      <c r="B44" s="11" t="s">
        <v>162</v>
      </c>
      <c r="C44" s="44" t="s">
        <v>31</v>
      </c>
      <c r="D44" s="44">
        <v>2002</v>
      </c>
      <c r="E44" s="69" t="s">
        <v>27</v>
      </c>
      <c r="F44" s="10"/>
      <c r="G44" s="44">
        <v>34.799999999999997</v>
      </c>
      <c r="H44" s="42">
        <v>0</v>
      </c>
      <c r="I44" s="42">
        <v>40</v>
      </c>
      <c r="J44" s="42">
        <v>26</v>
      </c>
      <c r="K44" s="42"/>
      <c r="L44" s="42">
        <v>40</v>
      </c>
      <c r="M44" s="10"/>
      <c r="N44" s="10">
        <v>48</v>
      </c>
      <c r="O44" s="10">
        <v>36</v>
      </c>
      <c r="P44" s="10"/>
      <c r="Q44" s="2">
        <f t="shared" si="3"/>
        <v>74.8</v>
      </c>
      <c r="R44" s="2">
        <f t="shared" si="4"/>
        <v>88</v>
      </c>
      <c r="S44" s="67">
        <f t="shared" si="5"/>
        <v>162.80000000000001</v>
      </c>
    </row>
    <row r="45" spans="1:19" ht="12.75">
      <c r="A45" s="41">
        <v>13</v>
      </c>
      <c r="B45" s="11" t="s">
        <v>56</v>
      </c>
      <c r="C45" s="44" t="s">
        <v>31</v>
      </c>
      <c r="D45" s="44">
        <v>2003</v>
      </c>
      <c r="E45" s="69" t="s">
        <v>47</v>
      </c>
      <c r="F45" s="10"/>
      <c r="G45" s="10">
        <v>26.4</v>
      </c>
      <c r="H45" s="43">
        <v>0</v>
      </c>
      <c r="I45" s="43">
        <v>26</v>
      </c>
      <c r="J45" s="43">
        <v>29</v>
      </c>
      <c r="K45" s="43">
        <v>0</v>
      </c>
      <c r="L45" s="43">
        <v>20</v>
      </c>
      <c r="M45" s="10">
        <v>31.2</v>
      </c>
      <c r="N45" s="10"/>
      <c r="O45" s="10">
        <v>22</v>
      </c>
      <c r="P45" s="10">
        <v>60</v>
      </c>
      <c r="Q45" s="2">
        <f t="shared" si="3"/>
        <v>55.4</v>
      </c>
      <c r="R45" s="2">
        <f t="shared" si="4"/>
        <v>91.2</v>
      </c>
      <c r="S45" s="67">
        <f t="shared" si="5"/>
        <v>146.6</v>
      </c>
    </row>
    <row r="46" spans="1:19" ht="12.75">
      <c r="A46" s="41">
        <v>14</v>
      </c>
      <c r="B46" s="11" t="s">
        <v>160</v>
      </c>
      <c r="C46" s="44" t="s">
        <v>31</v>
      </c>
      <c r="D46" s="44">
        <v>2003</v>
      </c>
      <c r="E46" s="69" t="s">
        <v>21</v>
      </c>
      <c r="F46" s="10"/>
      <c r="G46" s="44">
        <v>31.2</v>
      </c>
      <c r="H46" s="44">
        <v>48</v>
      </c>
      <c r="I46" s="44">
        <v>0</v>
      </c>
      <c r="J46" s="44"/>
      <c r="K46" s="44"/>
      <c r="L46" s="44">
        <v>45</v>
      </c>
      <c r="M46" s="42"/>
      <c r="N46" s="42"/>
      <c r="O46" s="42">
        <v>0</v>
      </c>
      <c r="P46" s="42"/>
      <c r="Q46" s="2">
        <f t="shared" si="3"/>
        <v>79.2</v>
      </c>
      <c r="R46" s="2">
        <f t="shared" si="4"/>
        <v>45</v>
      </c>
      <c r="S46" s="67">
        <f t="shared" si="5"/>
        <v>124.2</v>
      </c>
    </row>
    <row r="47" spans="1:19" ht="12.75">
      <c r="A47" s="41">
        <v>15</v>
      </c>
      <c r="B47" s="39" t="s">
        <v>342</v>
      </c>
      <c r="C47" s="44" t="s">
        <v>31</v>
      </c>
      <c r="D47" s="44">
        <v>2002</v>
      </c>
      <c r="E47" s="69" t="s">
        <v>68</v>
      </c>
      <c r="F47" s="10"/>
      <c r="G47" s="44"/>
      <c r="H47" s="42"/>
      <c r="I47" s="42">
        <v>0</v>
      </c>
      <c r="J47" s="42">
        <v>20</v>
      </c>
      <c r="K47" s="42"/>
      <c r="L47" s="42"/>
      <c r="M47" s="10">
        <v>26.4</v>
      </c>
      <c r="N47" s="10">
        <v>31.2</v>
      </c>
      <c r="O47" s="10">
        <v>18</v>
      </c>
      <c r="P47" s="10"/>
      <c r="Q47" s="2">
        <f t="shared" si="3"/>
        <v>20</v>
      </c>
      <c r="R47" s="2">
        <f t="shared" si="4"/>
        <v>57.599999999999994</v>
      </c>
      <c r="S47" s="67">
        <f t="shared" si="5"/>
        <v>77.599999999999994</v>
      </c>
    </row>
    <row r="48" spans="1:19" ht="12.75">
      <c r="A48" s="41">
        <v>16</v>
      </c>
      <c r="B48" s="39" t="s">
        <v>184</v>
      </c>
      <c r="C48" s="44" t="s">
        <v>31</v>
      </c>
      <c r="D48" s="44">
        <v>2002</v>
      </c>
      <c r="E48" s="69" t="s">
        <v>23</v>
      </c>
      <c r="G48" s="43">
        <v>0</v>
      </c>
      <c r="H48" s="10">
        <v>0</v>
      </c>
      <c r="I48" s="10">
        <v>32</v>
      </c>
      <c r="J48" s="10"/>
      <c r="K48" s="10"/>
      <c r="L48" s="10">
        <v>22</v>
      </c>
      <c r="M48" s="42"/>
      <c r="N48" s="42"/>
      <c r="O48" s="42">
        <v>0</v>
      </c>
      <c r="P48" s="42"/>
      <c r="Q48" s="2">
        <f t="shared" si="3"/>
        <v>32</v>
      </c>
      <c r="R48" s="2">
        <f t="shared" si="4"/>
        <v>22</v>
      </c>
      <c r="S48" s="67">
        <f t="shared" si="5"/>
        <v>54</v>
      </c>
    </row>
    <row r="49" spans="1:19" ht="12.75">
      <c r="A49" s="41">
        <v>17</v>
      </c>
      <c r="B49" s="39" t="s">
        <v>362</v>
      </c>
      <c r="C49" s="44" t="s">
        <v>31</v>
      </c>
      <c r="D49" s="44">
        <v>2003</v>
      </c>
      <c r="E49" s="69" t="s">
        <v>47</v>
      </c>
      <c r="F49" s="10"/>
      <c r="G49" s="10"/>
      <c r="H49" s="10"/>
      <c r="I49" s="10"/>
      <c r="J49" s="10"/>
      <c r="K49" s="10">
        <v>0</v>
      </c>
      <c r="L49" s="10"/>
      <c r="M49" s="10"/>
      <c r="N49" s="10"/>
      <c r="O49" s="10"/>
      <c r="P49" s="10">
        <v>48</v>
      </c>
      <c r="Q49" s="2">
        <v>0</v>
      </c>
      <c r="R49" s="2">
        <v>48</v>
      </c>
      <c r="S49" s="67">
        <f t="shared" si="5"/>
        <v>48</v>
      </c>
    </row>
    <row r="50" spans="1:19" ht="12.75">
      <c r="A50" s="41">
        <v>18</v>
      </c>
      <c r="B50" s="11" t="s">
        <v>57</v>
      </c>
      <c r="C50" s="44" t="s">
        <v>31</v>
      </c>
      <c r="D50" s="44">
        <v>2003</v>
      </c>
      <c r="E50" s="69" t="s">
        <v>47</v>
      </c>
      <c r="F50" s="10"/>
      <c r="G50" s="10"/>
      <c r="H50" s="10"/>
      <c r="I50" s="10">
        <v>0</v>
      </c>
      <c r="J50" s="10">
        <v>0</v>
      </c>
      <c r="K50" s="10"/>
      <c r="L50" s="10">
        <v>0</v>
      </c>
      <c r="M50" s="10">
        <v>24</v>
      </c>
      <c r="N50" s="10"/>
      <c r="O50" s="10">
        <v>24</v>
      </c>
      <c r="P50" s="10"/>
      <c r="Q50" s="2">
        <f>MAX(G50:K50)+LARGE(G50:K50,2)</f>
        <v>0</v>
      </c>
      <c r="R50" s="2">
        <f>MAX(L50:P50)+LARGE(L50:P50,2)</f>
        <v>48</v>
      </c>
      <c r="S50" s="67">
        <f t="shared" si="5"/>
        <v>48</v>
      </c>
    </row>
    <row r="51" spans="1:19" ht="43.5" customHeight="1">
      <c r="A51" s="36" t="s">
        <v>5</v>
      </c>
      <c r="B51" s="35" t="s">
        <v>6</v>
      </c>
      <c r="C51" s="44" t="s">
        <v>7</v>
      </c>
      <c r="D51" s="44" t="s">
        <v>8</v>
      </c>
      <c r="E51" s="69" t="s">
        <v>9</v>
      </c>
      <c r="F51" s="37"/>
      <c r="G51" s="38" t="s">
        <v>353</v>
      </c>
      <c r="H51" s="38" t="s">
        <v>352</v>
      </c>
      <c r="I51" s="61" t="s">
        <v>323</v>
      </c>
      <c r="J51" s="61" t="s">
        <v>335</v>
      </c>
      <c r="K51" s="61" t="s">
        <v>348</v>
      </c>
      <c r="L51" s="61" t="s">
        <v>313</v>
      </c>
      <c r="M51" s="63" t="s">
        <v>354</v>
      </c>
      <c r="N51" s="63" t="s">
        <v>355</v>
      </c>
      <c r="O51" s="63" t="s">
        <v>350</v>
      </c>
      <c r="P51" s="63" t="s">
        <v>349</v>
      </c>
      <c r="Q51" s="65" t="s">
        <v>87</v>
      </c>
      <c r="R51" s="65" t="s">
        <v>88</v>
      </c>
      <c r="S51" s="66" t="s">
        <v>178</v>
      </c>
    </row>
    <row r="52" spans="1:19">
      <c r="A52" s="46" t="s">
        <v>44</v>
      </c>
      <c r="D52" s="44"/>
      <c r="E52" s="69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42"/>
      <c r="R52" s="42"/>
      <c r="S52" s="67"/>
    </row>
    <row r="53" spans="1:19" ht="12.75">
      <c r="A53" s="41">
        <v>1</v>
      </c>
      <c r="B53" s="11" t="s">
        <v>0</v>
      </c>
      <c r="C53" s="44" t="s">
        <v>44</v>
      </c>
      <c r="D53" s="44">
        <v>2000</v>
      </c>
      <c r="E53" s="69" t="s">
        <v>23</v>
      </c>
      <c r="F53" s="10"/>
      <c r="G53" s="44">
        <v>72</v>
      </c>
      <c r="H53" s="44">
        <v>72</v>
      </c>
      <c r="I53" s="44">
        <v>80</v>
      </c>
      <c r="J53" s="44">
        <v>100</v>
      </c>
      <c r="K53" s="44">
        <v>150</v>
      </c>
      <c r="L53" s="44">
        <v>100</v>
      </c>
      <c r="M53" s="10">
        <v>72</v>
      </c>
      <c r="N53" s="10">
        <v>120</v>
      </c>
      <c r="O53" s="10">
        <v>60</v>
      </c>
      <c r="P53" s="10">
        <v>150</v>
      </c>
      <c r="Q53" s="2">
        <f t="shared" ref="Q53:Q65" si="6">MAX(G53:K53)+LARGE(G53:K53,2)</f>
        <v>250</v>
      </c>
      <c r="R53" s="2">
        <f t="shared" ref="R53:R65" si="7">MAX(L53:P53)+LARGE(L53:P53,2)</f>
        <v>270</v>
      </c>
      <c r="S53" s="67">
        <f t="shared" ref="S53:S67" si="8">SUM(Q53:R53)</f>
        <v>520</v>
      </c>
    </row>
    <row r="54" spans="1:19" ht="12.75">
      <c r="A54" s="41">
        <v>2</v>
      </c>
      <c r="B54" s="11" t="s">
        <v>62</v>
      </c>
      <c r="C54" s="44" t="s">
        <v>44</v>
      </c>
      <c r="D54" s="44">
        <v>2000</v>
      </c>
      <c r="E54" s="69" t="s">
        <v>13</v>
      </c>
      <c r="F54" s="10" t="s">
        <v>176</v>
      </c>
      <c r="G54" s="44">
        <v>96</v>
      </c>
      <c r="H54" s="44">
        <v>96</v>
      </c>
      <c r="I54" s="44">
        <v>100</v>
      </c>
      <c r="J54" s="44">
        <v>80</v>
      </c>
      <c r="K54" s="44">
        <v>0</v>
      </c>
      <c r="L54" s="44">
        <v>60</v>
      </c>
      <c r="M54" s="42">
        <v>54</v>
      </c>
      <c r="N54" s="42">
        <v>72</v>
      </c>
      <c r="O54" s="42">
        <v>0</v>
      </c>
      <c r="P54" s="42">
        <v>90</v>
      </c>
      <c r="Q54" s="2">
        <f t="shared" si="6"/>
        <v>196</v>
      </c>
      <c r="R54" s="2">
        <f t="shared" si="7"/>
        <v>162</v>
      </c>
      <c r="S54" s="67">
        <f t="shared" si="8"/>
        <v>358</v>
      </c>
    </row>
    <row r="55" spans="1:19" ht="12.75">
      <c r="A55" s="41">
        <v>3</v>
      </c>
      <c r="B55" s="11" t="s">
        <v>163</v>
      </c>
      <c r="C55" s="44" t="s">
        <v>44</v>
      </c>
      <c r="D55" s="44">
        <v>2001</v>
      </c>
      <c r="E55" s="69" t="s">
        <v>23</v>
      </c>
      <c r="F55" s="10"/>
      <c r="G55" s="44">
        <v>54</v>
      </c>
      <c r="H55" s="44">
        <v>48</v>
      </c>
      <c r="I55" s="44">
        <v>0</v>
      </c>
      <c r="J55" s="44">
        <v>45</v>
      </c>
      <c r="K55" s="44">
        <v>120</v>
      </c>
      <c r="L55" s="44">
        <v>36</v>
      </c>
      <c r="M55" s="10"/>
      <c r="N55" s="10"/>
      <c r="O55" s="10">
        <v>0</v>
      </c>
      <c r="P55" s="10">
        <v>120</v>
      </c>
      <c r="Q55" s="2">
        <f t="shared" si="6"/>
        <v>174</v>
      </c>
      <c r="R55" s="2">
        <f t="shared" si="7"/>
        <v>156</v>
      </c>
      <c r="S55" s="67">
        <f t="shared" si="8"/>
        <v>330</v>
      </c>
    </row>
    <row r="56" spans="1:19" ht="12.75">
      <c r="A56" s="41">
        <v>4</v>
      </c>
      <c r="B56" s="11" t="s">
        <v>63</v>
      </c>
      <c r="C56" s="44" t="s">
        <v>44</v>
      </c>
      <c r="D56" s="44">
        <v>2001</v>
      </c>
      <c r="E56" s="69" t="s">
        <v>49</v>
      </c>
      <c r="F56" s="10" t="s">
        <v>176</v>
      </c>
      <c r="G56" s="44">
        <v>48</v>
      </c>
      <c r="H56" s="44">
        <v>43.2</v>
      </c>
      <c r="I56" s="44">
        <v>0</v>
      </c>
      <c r="J56" s="44">
        <v>0</v>
      </c>
      <c r="K56" s="44"/>
      <c r="L56" s="44">
        <v>50</v>
      </c>
      <c r="M56" s="10">
        <v>120</v>
      </c>
      <c r="N56" s="10">
        <v>96</v>
      </c>
      <c r="O56" s="10">
        <v>80</v>
      </c>
      <c r="P56" s="10"/>
      <c r="Q56" s="2">
        <f t="shared" si="6"/>
        <v>91.2</v>
      </c>
      <c r="R56" s="2">
        <f t="shared" si="7"/>
        <v>216</v>
      </c>
      <c r="S56" s="67">
        <f t="shared" si="8"/>
        <v>307.2</v>
      </c>
    </row>
    <row r="57" spans="1:19" ht="12.75">
      <c r="A57" s="41">
        <v>5</v>
      </c>
      <c r="B57" s="11" t="s">
        <v>66</v>
      </c>
      <c r="C57" s="44" t="s">
        <v>44</v>
      </c>
      <c r="D57" s="44">
        <v>2000</v>
      </c>
      <c r="E57" s="69" t="s">
        <v>27</v>
      </c>
      <c r="F57" s="10"/>
      <c r="G57" s="44">
        <v>31.2</v>
      </c>
      <c r="H57" s="44">
        <v>34.799999999999997</v>
      </c>
      <c r="I57" s="44">
        <v>0</v>
      </c>
      <c r="J57" s="44">
        <v>60</v>
      </c>
      <c r="K57" s="44">
        <v>90</v>
      </c>
      <c r="L57" s="44">
        <v>40</v>
      </c>
      <c r="M57" s="42">
        <v>96</v>
      </c>
      <c r="N57" s="42"/>
      <c r="O57" s="42">
        <v>0</v>
      </c>
      <c r="P57" s="42">
        <v>0</v>
      </c>
      <c r="Q57" s="2">
        <f t="shared" si="6"/>
        <v>150</v>
      </c>
      <c r="R57" s="2">
        <f t="shared" si="7"/>
        <v>136</v>
      </c>
      <c r="S57" s="67">
        <f t="shared" si="8"/>
        <v>286</v>
      </c>
    </row>
    <row r="58" spans="1:19" ht="12.75">
      <c r="A58" s="41">
        <v>6</v>
      </c>
      <c r="B58" s="11" t="s">
        <v>198</v>
      </c>
      <c r="C58" s="44" t="s">
        <v>44</v>
      </c>
      <c r="D58" s="44">
        <v>2000</v>
      </c>
      <c r="E58" s="69" t="s">
        <v>21</v>
      </c>
      <c r="F58" s="10"/>
      <c r="G58" s="44">
        <v>43.2</v>
      </c>
      <c r="H58" s="44">
        <v>60</v>
      </c>
      <c r="I58" s="44">
        <v>0</v>
      </c>
      <c r="J58" s="44">
        <v>0</v>
      </c>
      <c r="K58" s="44">
        <v>0</v>
      </c>
      <c r="L58" s="44">
        <v>80</v>
      </c>
      <c r="M58" s="43">
        <v>48</v>
      </c>
      <c r="N58" s="43">
        <v>48</v>
      </c>
      <c r="O58" s="43">
        <v>100</v>
      </c>
      <c r="P58" s="43">
        <v>75</v>
      </c>
      <c r="Q58" s="2">
        <f t="shared" si="6"/>
        <v>103.2</v>
      </c>
      <c r="R58" s="2">
        <f t="shared" si="7"/>
        <v>180</v>
      </c>
      <c r="S58" s="67">
        <f t="shared" si="8"/>
        <v>283.2</v>
      </c>
    </row>
    <row r="59" spans="1:19" ht="12.75">
      <c r="A59" s="41">
        <v>7</v>
      </c>
      <c r="B59" s="11" t="s">
        <v>61</v>
      </c>
      <c r="C59" s="44" t="s">
        <v>44</v>
      </c>
      <c r="D59" s="44">
        <v>2001</v>
      </c>
      <c r="E59" s="69" t="s">
        <v>13</v>
      </c>
      <c r="F59" s="10" t="s">
        <v>176</v>
      </c>
      <c r="G59" s="44">
        <v>34.799999999999997</v>
      </c>
      <c r="H59" s="44">
        <v>31.2</v>
      </c>
      <c r="I59" s="44">
        <v>60</v>
      </c>
      <c r="J59" s="44">
        <v>50</v>
      </c>
      <c r="K59" s="44">
        <v>75</v>
      </c>
      <c r="L59" s="44">
        <v>45</v>
      </c>
      <c r="M59" s="10">
        <v>60</v>
      </c>
      <c r="N59" s="10">
        <v>60</v>
      </c>
      <c r="O59" s="10">
        <v>50</v>
      </c>
      <c r="P59" s="10">
        <v>67.5</v>
      </c>
      <c r="Q59" s="2">
        <f t="shared" si="6"/>
        <v>135</v>
      </c>
      <c r="R59" s="2">
        <f t="shared" si="7"/>
        <v>127.5</v>
      </c>
      <c r="S59" s="67">
        <f t="shared" si="8"/>
        <v>262.5</v>
      </c>
    </row>
    <row r="60" spans="1:19" ht="12.75">
      <c r="A60" s="41">
        <v>8</v>
      </c>
      <c r="B60" s="11" t="s">
        <v>58</v>
      </c>
      <c r="C60" s="44" t="s">
        <v>44</v>
      </c>
      <c r="D60" s="44">
        <v>2000</v>
      </c>
      <c r="E60" s="69" t="s">
        <v>59</v>
      </c>
      <c r="F60" s="10"/>
      <c r="G60" s="44">
        <v>120</v>
      </c>
      <c r="H60" s="44">
        <v>120</v>
      </c>
      <c r="I60" s="44">
        <v>0</v>
      </c>
      <c r="J60" s="44"/>
      <c r="K60" s="44"/>
      <c r="L60" s="44">
        <v>0</v>
      </c>
      <c r="M60" s="10">
        <v>0</v>
      </c>
      <c r="N60" s="10"/>
      <c r="O60" s="10"/>
      <c r="P60" s="10"/>
      <c r="Q60" s="2">
        <f t="shared" si="6"/>
        <v>240</v>
      </c>
      <c r="R60" s="2">
        <f t="shared" si="7"/>
        <v>0</v>
      </c>
      <c r="S60" s="67">
        <f t="shared" si="8"/>
        <v>240</v>
      </c>
    </row>
    <row r="61" spans="1:19" ht="12.75">
      <c r="A61" s="41">
        <v>9</v>
      </c>
      <c r="B61" s="11" t="s">
        <v>65</v>
      </c>
      <c r="C61" s="44" t="s">
        <v>44</v>
      </c>
      <c r="D61" s="44">
        <v>2000</v>
      </c>
      <c r="E61" s="69" t="s">
        <v>32</v>
      </c>
      <c r="F61" s="10"/>
      <c r="G61" s="44">
        <v>28.8</v>
      </c>
      <c r="H61" s="44">
        <v>28.8</v>
      </c>
      <c r="I61" s="44">
        <v>45</v>
      </c>
      <c r="J61" s="44">
        <v>40</v>
      </c>
      <c r="K61" s="44"/>
      <c r="L61" s="44">
        <v>24</v>
      </c>
      <c r="M61" s="10">
        <v>38.4</v>
      </c>
      <c r="N61" s="10">
        <v>54</v>
      </c>
      <c r="O61" s="10">
        <v>40</v>
      </c>
      <c r="P61" s="10"/>
      <c r="Q61" s="2">
        <f t="shared" si="6"/>
        <v>85</v>
      </c>
      <c r="R61" s="2">
        <f t="shared" si="7"/>
        <v>94</v>
      </c>
      <c r="S61" s="67">
        <f t="shared" si="8"/>
        <v>179</v>
      </c>
    </row>
    <row r="62" spans="1:19" ht="12.75">
      <c r="A62" s="41">
        <v>10</v>
      </c>
      <c r="B62" s="11" t="s">
        <v>69</v>
      </c>
      <c r="C62" s="44" t="s">
        <v>44</v>
      </c>
      <c r="D62" s="44">
        <v>2000</v>
      </c>
      <c r="E62" s="69" t="s">
        <v>68</v>
      </c>
      <c r="F62" s="10"/>
      <c r="G62" s="44">
        <v>26.4</v>
      </c>
      <c r="H62" s="10">
        <v>0</v>
      </c>
      <c r="I62" s="10">
        <v>40</v>
      </c>
      <c r="J62" s="10">
        <v>36</v>
      </c>
      <c r="K62" s="10"/>
      <c r="L62" s="10">
        <v>32</v>
      </c>
      <c r="M62" s="10">
        <v>43.2</v>
      </c>
      <c r="N62" s="10">
        <v>43.2</v>
      </c>
      <c r="O62" s="10">
        <v>45</v>
      </c>
      <c r="P62" s="10"/>
      <c r="Q62" s="2">
        <f t="shared" si="6"/>
        <v>76</v>
      </c>
      <c r="R62" s="2">
        <f t="shared" si="7"/>
        <v>88.2</v>
      </c>
      <c r="S62" s="67">
        <f t="shared" si="8"/>
        <v>164.2</v>
      </c>
    </row>
    <row r="63" spans="1:19" ht="12.75">
      <c r="A63" s="41">
        <v>11</v>
      </c>
      <c r="B63" s="11" t="s">
        <v>64</v>
      </c>
      <c r="C63" s="44" t="s">
        <v>44</v>
      </c>
      <c r="D63" s="44">
        <v>2000</v>
      </c>
      <c r="E63" s="69" t="s">
        <v>13</v>
      </c>
      <c r="F63" s="10" t="s">
        <v>176</v>
      </c>
      <c r="G63" s="44">
        <v>60</v>
      </c>
      <c r="H63" s="44">
        <v>54</v>
      </c>
      <c r="I63" s="44">
        <v>0</v>
      </c>
      <c r="J63" s="44"/>
      <c r="K63" s="44"/>
      <c r="L63" s="44">
        <v>0</v>
      </c>
      <c r="M63" s="42"/>
      <c r="N63" s="42"/>
      <c r="O63" s="42">
        <v>0</v>
      </c>
      <c r="P63" s="42"/>
      <c r="Q63" s="2">
        <f t="shared" si="6"/>
        <v>114</v>
      </c>
      <c r="R63" s="2">
        <f t="shared" si="7"/>
        <v>0</v>
      </c>
      <c r="S63" s="67">
        <f t="shared" si="8"/>
        <v>114</v>
      </c>
    </row>
    <row r="64" spans="1:19" ht="12.75">
      <c r="A64" s="41">
        <v>12</v>
      </c>
      <c r="B64" s="11" t="s">
        <v>67</v>
      </c>
      <c r="C64" s="44" t="s">
        <v>44</v>
      </c>
      <c r="D64" s="44">
        <v>2000</v>
      </c>
      <c r="E64" s="69" t="s">
        <v>68</v>
      </c>
      <c r="F64" s="10"/>
      <c r="G64" s="44">
        <v>38.4</v>
      </c>
      <c r="H64" s="44">
        <v>38.4</v>
      </c>
      <c r="I64" s="44">
        <v>0</v>
      </c>
      <c r="J64" s="44"/>
      <c r="K64" s="44"/>
      <c r="L64" s="44">
        <v>26</v>
      </c>
      <c r="M64" s="10"/>
      <c r="N64" s="10"/>
      <c r="O64" s="10">
        <v>0</v>
      </c>
      <c r="P64" s="10"/>
      <c r="Q64" s="2">
        <f t="shared" si="6"/>
        <v>76.8</v>
      </c>
      <c r="R64" s="2">
        <f t="shared" si="7"/>
        <v>26</v>
      </c>
      <c r="S64" s="67">
        <f t="shared" si="8"/>
        <v>102.8</v>
      </c>
    </row>
    <row r="65" spans="1:19" ht="12.75">
      <c r="A65" s="41">
        <v>13</v>
      </c>
      <c r="B65" s="11" t="s">
        <v>60</v>
      </c>
      <c r="C65" s="44" t="s">
        <v>44</v>
      </c>
      <c r="D65" s="44">
        <v>2000</v>
      </c>
      <c r="E65" s="69" t="s">
        <v>15</v>
      </c>
      <c r="F65" s="10"/>
      <c r="G65" s="10">
        <v>0</v>
      </c>
      <c r="H65" s="10">
        <v>0</v>
      </c>
      <c r="I65" s="10">
        <v>50</v>
      </c>
      <c r="J65" s="10"/>
      <c r="K65" s="10"/>
      <c r="L65" s="10">
        <v>29</v>
      </c>
      <c r="M65" s="10"/>
      <c r="N65" s="10"/>
      <c r="O65" s="10">
        <v>0</v>
      </c>
      <c r="P65" s="10"/>
      <c r="Q65" s="2">
        <f t="shared" si="6"/>
        <v>50</v>
      </c>
      <c r="R65" s="2">
        <f t="shared" si="7"/>
        <v>29</v>
      </c>
      <c r="S65" s="67">
        <f t="shared" si="8"/>
        <v>79</v>
      </c>
    </row>
    <row r="66" spans="1:19">
      <c r="A66" s="41">
        <v>14</v>
      </c>
      <c r="B66" s="39" t="s">
        <v>359</v>
      </c>
      <c r="C66" s="44" t="s">
        <v>44</v>
      </c>
      <c r="D66" s="39">
        <v>2000</v>
      </c>
      <c r="E66" s="70" t="s">
        <v>13</v>
      </c>
      <c r="F66" s="43" t="s">
        <v>176</v>
      </c>
      <c r="J66" s="43">
        <v>32</v>
      </c>
      <c r="O66" s="43">
        <v>36</v>
      </c>
      <c r="Q66" s="43">
        <v>32</v>
      </c>
      <c r="R66" s="43">
        <v>36</v>
      </c>
      <c r="S66" s="67">
        <f t="shared" si="8"/>
        <v>68</v>
      </c>
    </row>
    <row r="67" spans="1:19" ht="12.75">
      <c r="A67" s="47">
        <v>15</v>
      </c>
      <c r="B67" s="11" t="s">
        <v>1</v>
      </c>
      <c r="C67" s="44" t="s">
        <v>44</v>
      </c>
      <c r="D67" s="44">
        <v>2001</v>
      </c>
      <c r="E67" s="69" t="s">
        <v>13</v>
      </c>
      <c r="F67" s="10" t="s">
        <v>176</v>
      </c>
      <c r="G67" s="10"/>
      <c r="H67" s="10"/>
      <c r="I67" s="10">
        <v>0</v>
      </c>
      <c r="J67" s="10">
        <v>0</v>
      </c>
      <c r="K67" s="10"/>
      <c r="L67" s="10">
        <v>0</v>
      </c>
      <c r="O67" s="43">
        <v>0</v>
      </c>
      <c r="Q67" s="2">
        <f>MAX(G67:K67)+LARGE(G67:K67,2)</f>
        <v>0</v>
      </c>
      <c r="R67" s="2">
        <f>MAX(L67:P67)+LARGE(L67:P67,2)</f>
        <v>0</v>
      </c>
      <c r="S67" s="67">
        <f t="shared" si="8"/>
        <v>0</v>
      </c>
    </row>
    <row r="80" spans="1:19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</sheetData>
  <sortState ref="B52:S66">
    <sortCondition descending="1" ref="S52:S66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6"/>
  <sheetViews>
    <sheetView workbookViewId="0"/>
  </sheetViews>
  <sheetFormatPr defaultRowHeight="12.75"/>
  <cols>
    <col min="1" max="2" width="3.140625" style="8" bestFit="1" customWidth="1"/>
    <col min="3" max="3" width="23.42578125" style="8" bestFit="1" customWidth="1"/>
    <col min="4" max="4" width="5" style="8" customWidth="1"/>
    <col min="5" max="5" width="3.140625" style="8" customWidth="1"/>
    <col min="6" max="6" width="12.7109375" style="8" customWidth="1"/>
    <col min="7" max="7" width="4" style="76" customWidth="1"/>
    <col min="8" max="9" width="5" style="76" customWidth="1"/>
    <col min="10" max="10" width="4" style="76" customWidth="1"/>
    <col min="11" max="12" width="5" style="76" customWidth="1"/>
    <col min="13" max="13" width="4" style="76" customWidth="1"/>
    <col min="14" max="14" width="4.5703125" style="76" customWidth="1"/>
    <col min="15" max="17" width="4" style="76" customWidth="1"/>
    <col min="18" max="18" width="4.5703125" style="76" customWidth="1"/>
    <col min="19" max="22" width="4" style="76" customWidth="1"/>
    <col min="23" max="25" width="6" style="76" customWidth="1"/>
    <col min="26" max="26" width="4" style="76" customWidth="1"/>
    <col min="27" max="27" width="7" style="76" customWidth="1"/>
    <col min="28" max="16384" width="9.140625" style="8"/>
  </cols>
  <sheetData>
    <row r="1" spans="1:27" ht="62.25" customHeight="1">
      <c r="A1" s="21" t="s">
        <v>75</v>
      </c>
      <c r="B1" s="21" t="s">
        <v>76</v>
      </c>
      <c r="C1" s="21" t="s">
        <v>78</v>
      </c>
      <c r="D1" s="21" t="s">
        <v>79</v>
      </c>
      <c r="E1" s="22" t="s">
        <v>7</v>
      </c>
      <c r="F1" s="23" t="s">
        <v>80</v>
      </c>
      <c r="G1" s="74" t="s">
        <v>81</v>
      </c>
      <c r="H1" s="77" t="s">
        <v>260</v>
      </c>
      <c r="I1" s="77" t="s">
        <v>261</v>
      </c>
      <c r="J1" s="77" t="s">
        <v>322</v>
      </c>
      <c r="K1" s="77" t="s">
        <v>344</v>
      </c>
      <c r="L1" s="77" t="s">
        <v>345</v>
      </c>
      <c r="M1" s="77" t="s">
        <v>371</v>
      </c>
      <c r="N1" s="77" t="s">
        <v>372</v>
      </c>
      <c r="O1" s="74" t="s">
        <v>82</v>
      </c>
      <c r="P1" s="77" t="s">
        <v>370</v>
      </c>
      <c r="Q1" s="77" t="s">
        <v>374</v>
      </c>
      <c r="R1" s="77" t="s">
        <v>373</v>
      </c>
      <c r="S1" s="74" t="s">
        <v>83</v>
      </c>
      <c r="T1" s="74" t="s">
        <v>84</v>
      </c>
      <c r="U1" s="74" t="s">
        <v>85</v>
      </c>
      <c r="V1" s="77" t="s">
        <v>86</v>
      </c>
      <c r="W1" s="77" t="s">
        <v>87</v>
      </c>
      <c r="X1" s="77" t="s">
        <v>88</v>
      </c>
      <c r="Y1" s="77" t="s">
        <v>89</v>
      </c>
      <c r="Z1" s="77" t="s">
        <v>90</v>
      </c>
      <c r="AA1" s="77" t="s">
        <v>10</v>
      </c>
    </row>
    <row r="2" spans="1:27" ht="14.1" customHeight="1">
      <c r="A2" s="3">
        <v>1</v>
      </c>
      <c r="B2" s="19">
        <v>1</v>
      </c>
      <c r="C2" s="3" t="s">
        <v>93</v>
      </c>
      <c r="D2" s="19">
        <v>1996</v>
      </c>
      <c r="E2" s="9" t="s">
        <v>91</v>
      </c>
      <c r="F2" s="7" t="s">
        <v>18</v>
      </c>
      <c r="G2" s="75">
        <v>235</v>
      </c>
      <c r="H2" s="28">
        <v>72</v>
      </c>
      <c r="I2" s="5" t="s">
        <v>258</v>
      </c>
      <c r="J2" s="28">
        <v>0</v>
      </c>
      <c r="K2" s="28">
        <v>0</v>
      </c>
      <c r="L2" s="28">
        <v>0</v>
      </c>
      <c r="M2" s="28"/>
      <c r="N2" s="5">
        <v>120</v>
      </c>
      <c r="O2" s="75">
        <v>350</v>
      </c>
      <c r="P2" s="28">
        <v>0</v>
      </c>
      <c r="Q2" s="28"/>
      <c r="R2" s="28">
        <v>120</v>
      </c>
      <c r="S2" s="75">
        <v>260</v>
      </c>
      <c r="T2" s="75">
        <v>355</v>
      </c>
      <c r="U2" s="75">
        <v>160</v>
      </c>
      <c r="V2" s="2">
        <f>G2</f>
        <v>235</v>
      </c>
      <c r="W2" s="2">
        <f>MAX(H2:N2)+LARGE(H2:N2,2)+O2</f>
        <v>542</v>
      </c>
      <c r="X2" s="2">
        <f>MAX(P2:R2)+LARGE(P2:R2,2)+S2</f>
        <v>380</v>
      </c>
      <c r="Y2" s="2">
        <f>T2</f>
        <v>355</v>
      </c>
      <c r="Z2" s="2">
        <f>U2</f>
        <v>160</v>
      </c>
      <c r="AA2" s="2">
        <f>SUM(V2,Y2,X2,W2,Z2)</f>
        <v>1672</v>
      </c>
    </row>
    <row r="3" spans="1:27" ht="14.1" customHeight="1">
      <c r="A3" s="3">
        <v>2</v>
      </c>
      <c r="B3" s="19"/>
      <c r="C3" s="3" t="s">
        <v>95</v>
      </c>
      <c r="D3" s="19">
        <v>1990</v>
      </c>
      <c r="E3" s="9" t="s">
        <v>75</v>
      </c>
      <c r="F3" s="3" t="s">
        <v>96</v>
      </c>
      <c r="G3" s="75">
        <v>0</v>
      </c>
      <c r="H3" s="28">
        <v>120</v>
      </c>
      <c r="I3" s="28">
        <v>120</v>
      </c>
      <c r="J3" s="28">
        <v>0</v>
      </c>
      <c r="K3" s="28">
        <v>0</v>
      </c>
      <c r="L3" s="28">
        <v>0</v>
      </c>
      <c r="M3" s="28"/>
      <c r="N3" s="5">
        <v>150</v>
      </c>
      <c r="O3" s="75">
        <v>495</v>
      </c>
      <c r="P3" s="28">
        <v>80</v>
      </c>
      <c r="Q3" s="28"/>
      <c r="R3" s="28">
        <v>150</v>
      </c>
      <c r="S3" s="75">
        <v>420</v>
      </c>
      <c r="T3" s="75">
        <v>160</v>
      </c>
      <c r="U3" s="75">
        <v>0</v>
      </c>
      <c r="V3" s="2">
        <f>G3</f>
        <v>0</v>
      </c>
      <c r="W3" s="2">
        <f>MAX(H3:N3)+LARGE(H3:N3,2)+O3</f>
        <v>765</v>
      </c>
      <c r="X3" s="2">
        <f>MAX(P3:R3)+LARGE(P3:R3,2)+S3</f>
        <v>650</v>
      </c>
      <c r="Y3" s="2">
        <f>T3</f>
        <v>160</v>
      </c>
      <c r="Z3" s="2">
        <f>U3</f>
        <v>0</v>
      </c>
      <c r="AA3" s="2">
        <f>SUM(V3,Y3,X3,W3,Z3)</f>
        <v>1575</v>
      </c>
    </row>
    <row r="4" spans="1:27" ht="14.1" customHeight="1">
      <c r="A4" s="3">
        <v>3</v>
      </c>
      <c r="B4" s="19">
        <v>2</v>
      </c>
      <c r="C4" s="3" t="s">
        <v>92</v>
      </c>
      <c r="D4" s="19">
        <v>1996</v>
      </c>
      <c r="E4" s="9" t="s">
        <v>91</v>
      </c>
      <c r="F4" s="3" t="s">
        <v>27</v>
      </c>
      <c r="G4" s="75">
        <v>0</v>
      </c>
      <c r="H4" s="5" t="s">
        <v>247</v>
      </c>
      <c r="I4" s="28">
        <v>72</v>
      </c>
      <c r="J4" s="28">
        <v>60</v>
      </c>
      <c r="K4" s="78">
        <v>120</v>
      </c>
      <c r="L4" s="78">
        <v>96</v>
      </c>
      <c r="M4" s="80">
        <v>80</v>
      </c>
      <c r="N4" s="80">
        <v>90</v>
      </c>
      <c r="O4" s="75">
        <v>305</v>
      </c>
      <c r="P4" s="28">
        <v>60</v>
      </c>
      <c r="Q4" s="28"/>
      <c r="R4" s="5">
        <v>90</v>
      </c>
      <c r="S4" s="75">
        <v>205</v>
      </c>
      <c r="T4" s="75">
        <v>85</v>
      </c>
      <c r="U4" s="75">
        <v>0</v>
      </c>
      <c r="V4" s="2">
        <f>G4</f>
        <v>0</v>
      </c>
      <c r="W4" s="2">
        <f>MAX(H4:N4)+LARGE(H4:N4,2)+O4</f>
        <v>521</v>
      </c>
      <c r="X4" s="2">
        <f>MAX(P4:R4)+LARGE(P4:R4,2)+S4</f>
        <v>355</v>
      </c>
      <c r="Y4" s="2">
        <f>T4</f>
        <v>85</v>
      </c>
      <c r="Z4" s="2">
        <f>U4</f>
        <v>0</v>
      </c>
      <c r="AA4" s="2">
        <f>SUM(V4,Y4,X4,W4,Z4)</f>
        <v>961</v>
      </c>
    </row>
    <row r="5" spans="1:27" ht="14.1" customHeight="1">
      <c r="A5" s="3">
        <v>4</v>
      </c>
      <c r="B5" s="19">
        <v>3</v>
      </c>
      <c r="C5" s="3" t="s">
        <v>97</v>
      </c>
      <c r="D5" s="19">
        <v>1997</v>
      </c>
      <c r="E5" s="9" t="s">
        <v>91</v>
      </c>
      <c r="F5" s="3" t="s">
        <v>13</v>
      </c>
      <c r="G5" s="75">
        <v>0</v>
      </c>
      <c r="H5" s="28">
        <v>96</v>
      </c>
      <c r="I5" s="28">
        <v>96</v>
      </c>
      <c r="J5" s="28">
        <v>80</v>
      </c>
      <c r="K5" s="78">
        <v>96</v>
      </c>
      <c r="L5" s="78">
        <v>120</v>
      </c>
      <c r="M5" s="80">
        <v>100</v>
      </c>
      <c r="N5" s="80">
        <v>0</v>
      </c>
      <c r="O5" s="75">
        <v>305</v>
      </c>
      <c r="P5" s="28">
        <v>0</v>
      </c>
      <c r="Q5" s="5">
        <v>100</v>
      </c>
      <c r="R5" s="5">
        <v>0</v>
      </c>
      <c r="S5" s="75">
        <v>230</v>
      </c>
      <c r="T5" s="75">
        <v>0</v>
      </c>
      <c r="U5" s="75">
        <v>0</v>
      </c>
      <c r="V5" s="2">
        <f>G5</f>
        <v>0</v>
      </c>
      <c r="W5" s="2">
        <f>MAX(H5:N5)+LARGE(H5:N5,2)+O5</f>
        <v>525</v>
      </c>
      <c r="X5" s="2">
        <f>MAX(P5:R5)+LARGE(P5:R5,2)+S5</f>
        <v>330</v>
      </c>
      <c r="Y5" s="2">
        <f>T5</f>
        <v>0</v>
      </c>
      <c r="Z5" s="2">
        <f>U5</f>
        <v>0</v>
      </c>
      <c r="AA5" s="2">
        <f>SUM(V5,Y5,X5,W5,Z5)</f>
        <v>855</v>
      </c>
    </row>
    <row r="6" spans="1:27" ht="14.1" customHeight="1">
      <c r="A6" s="3">
        <v>5</v>
      </c>
      <c r="B6" s="3">
        <v>4</v>
      </c>
      <c r="C6" s="3" t="s">
        <v>262</v>
      </c>
      <c r="D6" s="5">
        <v>1999</v>
      </c>
      <c r="E6" s="6" t="s">
        <v>91</v>
      </c>
      <c r="F6" s="3" t="s">
        <v>164</v>
      </c>
      <c r="G6" s="75">
        <v>0</v>
      </c>
      <c r="H6" s="76">
        <v>54</v>
      </c>
      <c r="I6" s="76">
        <v>60</v>
      </c>
      <c r="J6" s="76">
        <v>100</v>
      </c>
      <c r="K6" s="28">
        <v>0</v>
      </c>
      <c r="L6" s="28">
        <v>0</v>
      </c>
      <c r="M6" s="5"/>
      <c r="N6" s="5"/>
      <c r="O6" s="75">
        <v>230</v>
      </c>
      <c r="P6" s="76">
        <v>100</v>
      </c>
      <c r="Q6" s="5"/>
      <c r="R6" s="5">
        <v>0</v>
      </c>
      <c r="S6" s="75">
        <v>230</v>
      </c>
      <c r="T6" s="75">
        <v>0</v>
      </c>
      <c r="U6" s="75">
        <v>0</v>
      </c>
      <c r="V6" s="2">
        <f>G6</f>
        <v>0</v>
      </c>
      <c r="W6" s="2">
        <f>MAX(H6:N6)+LARGE(H6:N6,2)+O6</f>
        <v>390</v>
      </c>
      <c r="X6" s="2">
        <f>MAX(P6:R6)+LARGE(P6:R6,2)+S6</f>
        <v>330</v>
      </c>
      <c r="Y6" s="2">
        <f>T6</f>
        <v>0</v>
      </c>
      <c r="Z6" s="2">
        <f>U6</f>
        <v>0</v>
      </c>
      <c r="AA6" s="2">
        <f>SUM(V6,Y6,X6,W6,Z6)</f>
        <v>720</v>
      </c>
    </row>
    <row r="7" spans="1:27" ht="14.1" customHeight="1">
      <c r="A7" s="3">
        <v>6</v>
      </c>
      <c r="B7" s="19"/>
      <c r="C7" s="19" t="s">
        <v>94</v>
      </c>
      <c r="D7" s="19">
        <v>1994</v>
      </c>
      <c r="E7" s="6" t="s">
        <v>75</v>
      </c>
      <c r="F7" s="19" t="s">
        <v>49</v>
      </c>
      <c r="G7" s="75">
        <v>0</v>
      </c>
      <c r="H7" s="28">
        <v>60</v>
      </c>
      <c r="I7" s="5" t="s">
        <v>247</v>
      </c>
      <c r="J7" s="28">
        <v>50</v>
      </c>
      <c r="K7" s="78">
        <v>72</v>
      </c>
      <c r="L7" s="78">
        <v>72</v>
      </c>
      <c r="M7" s="80">
        <v>60</v>
      </c>
      <c r="N7" s="28"/>
      <c r="O7" s="75">
        <v>175</v>
      </c>
      <c r="P7" s="28">
        <v>0</v>
      </c>
      <c r="Q7" s="5">
        <v>80</v>
      </c>
      <c r="R7" s="28"/>
      <c r="S7" s="75">
        <v>175</v>
      </c>
      <c r="T7" s="75">
        <v>0</v>
      </c>
      <c r="U7" s="75">
        <v>0</v>
      </c>
      <c r="V7" s="2">
        <f>G7</f>
        <v>0</v>
      </c>
      <c r="W7" s="2">
        <f>MAX(H7:N7)+LARGE(H7:N7,2)+O7</f>
        <v>319</v>
      </c>
      <c r="X7" s="2">
        <f>MAX(P7:R7)+LARGE(P7:R7,2)+S7</f>
        <v>255</v>
      </c>
      <c r="Y7" s="2">
        <f>T7</f>
        <v>0</v>
      </c>
      <c r="Z7" s="2">
        <f>U7</f>
        <v>0</v>
      </c>
      <c r="AA7" s="2">
        <f>SUM(V7,Y7,X7,W7,Z7)</f>
        <v>574</v>
      </c>
    </row>
    <row r="8" spans="1:27" ht="14.1" customHeight="1">
      <c r="A8" s="3">
        <v>7</v>
      </c>
      <c r="B8" s="19">
        <v>5</v>
      </c>
      <c r="C8" s="19" t="s">
        <v>45</v>
      </c>
      <c r="D8" s="19">
        <v>1998</v>
      </c>
      <c r="E8" s="9" t="s">
        <v>91</v>
      </c>
      <c r="F8" s="19" t="s">
        <v>15</v>
      </c>
      <c r="G8" s="75">
        <v>85</v>
      </c>
      <c r="H8" s="28">
        <v>48</v>
      </c>
      <c r="I8" s="5" t="s">
        <v>258</v>
      </c>
      <c r="J8" s="28">
        <v>0</v>
      </c>
      <c r="K8" s="28">
        <v>0</v>
      </c>
      <c r="L8" s="28">
        <v>0</v>
      </c>
      <c r="M8" s="28"/>
      <c r="N8" s="28"/>
      <c r="O8" s="75">
        <v>120</v>
      </c>
      <c r="P8" s="28">
        <v>0</v>
      </c>
      <c r="Q8" s="28"/>
      <c r="R8" s="5">
        <v>0</v>
      </c>
      <c r="S8" s="75">
        <v>120</v>
      </c>
      <c r="T8" s="75">
        <v>120</v>
      </c>
      <c r="U8" s="75">
        <v>0</v>
      </c>
      <c r="V8" s="2">
        <f>G8</f>
        <v>85</v>
      </c>
      <c r="W8" s="2">
        <f>MAX(H8:N8)+LARGE(H8:N8,2)+O8</f>
        <v>168</v>
      </c>
      <c r="X8" s="2">
        <f>MAX(P8:R8)+LARGE(P8:R8,2)+S8</f>
        <v>120</v>
      </c>
      <c r="Y8" s="2">
        <f>T8</f>
        <v>120</v>
      </c>
      <c r="Z8" s="2">
        <f>U8</f>
        <v>0</v>
      </c>
      <c r="AA8" s="2">
        <f>SUM(V8,Y8,X8,W8,Z8)</f>
        <v>493</v>
      </c>
    </row>
    <row r="9" spans="1:27" ht="14.1" customHeight="1">
      <c r="A9" s="3">
        <v>8</v>
      </c>
      <c r="B9" s="26">
        <v>6</v>
      </c>
      <c r="C9" s="19" t="s">
        <v>46</v>
      </c>
      <c r="D9" s="19">
        <v>1998</v>
      </c>
      <c r="E9" s="9" t="s">
        <v>91</v>
      </c>
      <c r="F9" s="19" t="s">
        <v>15</v>
      </c>
      <c r="G9" s="75">
        <v>0</v>
      </c>
      <c r="H9" s="28">
        <v>43.2</v>
      </c>
      <c r="I9" s="28">
        <v>54</v>
      </c>
      <c r="J9" s="28">
        <v>45</v>
      </c>
      <c r="K9" s="78">
        <v>54</v>
      </c>
      <c r="L9" s="78">
        <v>60</v>
      </c>
      <c r="M9" s="80">
        <v>50</v>
      </c>
      <c r="N9" s="28"/>
      <c r="O9" s="75">
        <v>65</v>
      </c>
      <c r="P9" s="28">
        <v>50</v>
      </c>
      <c r="Q9" s="5">
        <v>60</v>
      </c>
      <c r="R9" s="28"/>
      <c r="S9" s="75">
        <v>0</v>
      </c>
      <c r="T9" s="75">
        <v>0</v>
      </c>
      <c r="U9" s="75">
        <v>0</v>
      </c>
      <c r="V9" s="2">
        <f>G9</f>
        <v>0</v>
      </c>
      <c r="W9" s="2">
        <f>MAX(H9:N9)+LARGE(H9:N9,2)+O9</f>
        <v>179</v>
      </c>
      <c r="X9" s="2">
        <f>MAX(P9:R9)+LARGE(P9:R9,2)+S9</f>
        <v>110</v>
      </c>
      <c r="Y9" s="2">
        <f>T9</f>
        <v>0</v>
      </c>
      <c r="Z9" s="2">
        <f>U9</f>
        <v>0</v>
      </c>
      <c r="AA9" s="2">
        <f>SUM(V9,Y9,X9,W9,Z9)</f>
        <v>289</v>
      </c>
    </row>
    <row r="10" spans="1:27" ht="14.1" customHeight="1">
      <c r="A10" s="3">
        <v>9</v>
      </c>
      <c r="B10" s="3">
        <v>7</v>
      </c>
      <c r="C10" s="59" t="s">
        <v>277</v>
      </c>
      <c r="D10" s="5">
        <v>1999</v>
      </c>
      <c r="E10" s="6" t="s">
        <v>299</v>
      </c>
      <c r="F10" s="3" t="s">
        <v>3</v>
      </c>
      <c r="G10" s="75">
        <v>0</v>
      </c>
      <c r="H10" s="5">
        <v>0</v>
      </c>
      <c r="I10" s="5">
        <v>0</v>
      </c>
      <c r="J10" s="5">
        <v>36</v>
      </c>
      <c r="K10" s="78">
        <v>60</v>
      </c>
      <c r="L10" s="28">
        <v>0</v>
      </c>
      <c r="M10" s="5">
        <v>0</v>
      </c>
      <c r="N10" s="5">
        <v>0</v>
      </c>
      <c r="O10" s="75">
        <v>0</v>
      </c>
      <c r="P10" s="76">
        <v>45</v>
      </c>
      <c r="Q10" s="5">
        <v>0</v>
      </c>
      <c r="R10" s="5">
        <v>75</v>
      </c>
      <c r="S10" s="75">
        <v>0</v>
      </c>
      <c r="T10" s="75">
        <v>0</v>
      </c>
      <c r="U10" s="75">
        <v>0</v>
      </c>
      <c r="V10" s="2">
        <f>G10</f>
        <v>0</v>
      </c>
      <c r="W10" s="2">
        <f>MAX(H10:N10)+LARGE(H10:N10,2)+O10</f>
        <v>96</v>
      </c>
      <c r="X10" s="2">
        <f>MAX(P10:R10)+LARGE(P10:R10,2)+S10</f>
        <v>120</v>
      </c>
      <c r="Y10" s="2">
        <f>T10</f>
        <v>0</v>
      </c>
      <c r="Z10" s="2">
        <f>U10</f>
        <v>0</v>
      </c>
      <c r="AA10" s="2">
        <f>SUM(V10,Y10,X10,W10,Z10)</f>
        <v>216</v>
      </c>
    </row>
    <row r="11" spans="1:27" ht="14.1" customHeight="1">
      <c r="A11" s="3">
        <v>10</v>
      </c>
      <c r="B11" s="26">
        <v>8</v>
      </c>
      <c r="C11" s="19" t="s">
        <v>2</v>
      </c>
      <c r="D11" s="19">
        <v>1997</v>
      </c>
      <c r="E11" s="9" t="s">
        <v>91</v>
      </c>
      <c r="F11" s="19" t="s">
        <v>23</v>
      </c>
      <c r="G11" s="75">
        <v>0</v>
      </c>
      <c r="H11" s="5" t="s">
        <v>258</v>
      </c>
      <c r="I11" s="5" t="s">
        <v>247</v>
      </c>
      <c r="J11" s="28">
        <v>29</v>
      </c>
      <c r="K11" s="78">
        <v>43.2</v>
      </c>
      <c r="L11" s="28">
        <v>0</v>
      </c>
      <c r="M11" s="5">
        <v>0</v>
      </c>
      <c r="N11" s="5">
        <v>75</v>
      </c>
      <c r="O11" s="75">
        <v>0</v>
      </c>
      <c r="P11" s="28">
        <v>22</v>
      </c>
      <c r="Q11" s="5">
        <v>0</v>
      </c>
      <c r="R11" s="5">
        <v>67.5</v>
      </c>
      <c r="S11" s="75">
        <v>0</v>
      </c>
      <c r="T11" s="75">
        <v>0</v>
      </c>
      <c r="U11" s="75">
        <v>0</v>
      </c>
      <c r="V11" s="2">
        <f>G11</f>
        <v>0</v>
      </c>
      <c r="W11" s="2">
        <f>MAX(H11:N11)+LARGE(H11:N11,2)+O11</f>
        <v>118.2</v>
      </c>
      <c r="X11" s="2">
        <f>MAX(P11:R11)+LARGE(P11:R11,2)+S11</f>
        <v>89.5</v>
      </c>
      <c r="Y11" s="2">
        <f>T11</f>
        <v>0</v>
      </c>
      <c r="Z11" s="2">
        <f>U11</f>
        <v>0</v>
      </c>
      <c r="AA11" s="2">
        <f>SUM(V11,Y11,X11,W11,Z11)</f>
        <v>207.7</v>
      </c>
    </row>
    <row r="12" spans="1:27" ht="14.1" customHeight="1">
      <c r="A12" s="3">
        <v>11</v>
      </c>
      <c r="B12" s="19"/>
      <c r="C12" s="19" t="s">
        <v>102</v>
      </c>
      <c r="D12" s="19">
        <v>1991</v>
      </c>
      <c r="E12" s="9" t="s">
        <v>75</v>
      </c>
      <c r="F12" s="19" t="s">
        <v>32</v>
      </c>
      <c r="G12" s="75">
        <v>0</v>
      </c>
      <c r="H12" s="28">
        <v>38.4</v>
      </c>
      <c r="I12" s="28">
        <v>48</v>
      </c>
      <c r="J12" s="28">
        <v>0</v>
      </c>
      <c r="K12" s="78">
        <v>48</v>
      </c>
      <c r="L12" s="78">
        <v>54</v>
      </c>
      <c r="M12" s="80">
        <v>45</v>
      </c>
      <c r="N12" s="28"/>
      <c r="O12" s="75">
        <v>0</v>
      </c>
      <c r="P12" s="28">
        <v>0</v>
      </c>
      <c r="Q12" s="5">
        <v>45</v>
      </c>
      <c r="R12" s="28"/>
      <c r="S12" s="75">
        <v>0</v>
      </c>
      <c r="T12" s="75">
        <v>0</v>
      </c>
      <c r="U12" s="75">
        <v>0</v>
      </c>
      <c r="V12" s="2">
        <f>G12</f>
        <v>0</v>
      </c>
      <c r="W12" s="2">
        <f>MAX(H12:N12)+LARGE(H12:N12,2)+O12</f>
        <v>102</v>
      </c>
      <c r="X12" s="2">
        <f>MAX(P12:R12)+LARGE(P12:R12,2)+S12</f>
        <v>45</v>
      </c>
      <c r="Y12" s="2">
        <f>T12</f>
        <v>0</v>
      </c>
      <c r="Z12" s="2">
        <f>U12</f>
        <v>0</v>
      </c>
      <c r="AA12" s="2">
        <f>SUM(V12,Y12,X12,W12,Z12)</f>
        <v>147</v>
      </c>
    </row>
    <row r="13" spans="1:27" ht="14.1" customHeight="1">
      <c r="A13" s="3">
        <v>12</v>
      </c>
      <c r="B13" s="26">
        <v>9</v>
      </c>
      <c r="C13" s="20" t="s">
        <v>208</v>
      </c>
      <c r="D13" s="28">
        <v>1997</v>
      </c>
      <c r="E13" s="6" t="s">
        <v>91</v>
      </c>
      <c r="F13" s="19" t="s">
        <v>3</v>
      </c>
      <c r="G13" s="75">
        <v>0</v>
      </c>
      <c r="H13" s="5">
        <v>0</v>
      </c>
      <c r="I13" s="5">
        <v>0</v>
      </c>
      <c r="J13" s="28">
        <v>0</v>
      </c>
      <c r="K13" s="28">
        <v>0</v>
      </c>
      <c r="L13" s="28">
        <v>0</v>
      </c>
      <c r="M13" s="28"/>
      <c r="N13" s="5">
        <v>0</v>
      </c>
      <c r="O13" s="75">
        <v>0</v>
      </c>
      <c r="P13" s="79">
        <v>40</v>
      </c>
      <c r="Q13" s="5">
        <v>50</v>
      </c>
      <c r="R13" s="5">
        <v>60</v>
      </c>
      <c r="S13" s="75">
        <v>0</v>
      </c>
      <c r="T13" s="75">
        <v>0</v>
      </c>
      <c r="U13" s="75">
        <v>0</v>
      </c>
      <c r="V13" s="2">
        <f>G13</f>
        <v>0</v>
      </c>
      <c r="W13" s="2">
        <f>MAX(H13:N13)+LARGE(H13:N13,2)+O13</f>
        <v>0</v>
      </c>
      <c r="X13" s="2">
        <f>MAX(P13:R13)+LARGE(P13:R13,2)+S13</f>
        <v>110</v>
      </c>
      <c r="Y13" s="2">
        <f>T13</f>
        <v>0</v>
      </c>
      <c r="Z13" s="2">
        <f>U13</f>
        <v>0</v>
      </c>
      <c r="AA13" s="2">
        <f>SUM(V13,Y13,X13,W13,Z13)</f>
        <v>110</v>
      </c>
    </row>
    <row r="14" spans="1:27" ht="14.1" customHeight="1">
      <c r="A14" s="3">
        <v>13</v>
      </c>
      <c r="B14" s="19">
        <v>10</v>
      </c>
      <c r="C14" s="19" t="s">
        <v>100</v>
      </c>
      <c r="D14" s="19">
        <v>1997</v>
      </c>
      <c r="E14" s="9" t="s">
        <v>91</v>
      </c>
      <c r="F14" s="27" t="s">
        <v>23</v>
      </c>
      <c r="G14" s="75">
        <v>0</v>
      </c>
      <c r="H14" s="28">
        <v>0</v>
      </c>
      <c r="I14" s="28">
        <v>0</v>
      </c>
      <c r="J14" s="28">
        <v>32</v>
      </c>
      <c r="K14" s="28">
        <v>0</v>
      </c>
      <c r="L14" s="28">
        <v>0</v>
      </c>
      <c r="M14" s="28"/>
      <c r="N14" s="28"/>
      <c r="O14" s="75">
        <v>0</v>
      </c>
      <c r="P14" s="28">
        <v>29</v>
      </c>
      <c r="Q14" s="28"/>
      <c r="R14" s="5">
        <v>0</v>
      </c>
      <c r="S14" s="75">
        <v>0</v>
      </c>
      <c r="T14" s="75">
        <v>0</v>
      </c>
      <c r="U14" s="75">
        <v>0</v>
      </c>
      <c r="V14" s="2">
        <f>G14</f>
        <v>0</v>
      </c>
      <c r="W14" s="2">
        <f>MAX(H14:N14)+LARGE(H14:N14,2)+O14</f>
        <v>32</v>
      </c>
      <c r="X14" s="2">
        <f>MAX(P14:R14)+LARGE(P14:R14,2)+S14</f>
        <v>29</v>
      </c>
      <c r="Y14" s="2">
        <f>T14</f>
        <v>0</v>
      </c>
      <c r="Z14" s="2">
        <f>U14</f>
        <v>0</v>
      </c>
      <c r="AA14" s="2">
        <f>SUM(V14,Y14,X14,W14,Z14)</f>
        <v>61</v>
      </c>
    </row>
    <row r="15" spans="1:27" ht="14.1" customHeight="1">
      <c r="A15" s="3">
        <v>14</v>
      </c>
      <c r="B15" s="19">
        <v>11</v>
      </c>
      <c r="C15" s="19" t="s">
        <v>101</v>
      </c>
      <c r="D15" s="19">
        <v>1997</v>
      </c>
      <c r="E15" s="9" t="s">
        <v>91</v>
      </c>
      <c r="F15" s="19" t="s">
        <v>32</v>
      </c>
      <c r="G15" s="75">
        <v>0</v>
      </c>
      <c r="H15" s="5">
        <v>0</v>
      </c>
      <c r="I15" s="5">
        <v>0</v>
      </c>
      <c r="J15" s="28">
        <v>0</v>
      </c>
      <c r="K15" s="28">
        <v>0</v>
      </c>
      <c r="L15" s="28">
        <v>0</v>
      </c>
      <c r="M15" s="5"/>
      <c r="N15" s="5"/>
      <c r="O15" s="75">
        <v>0</v>
      </c>
      <c r="P15" s="28">
        <v>20</v>
      </c>
      <c r="Q15" s="28"/>
      <c r="R15" s="5">
        <v>0</v>
      </c>
      <c r="S15" s="75">
        <v>0</v>
      </c>
      <c r="T15" s="75">
        <v>0</v>
      </c>
      <c r="U15" s="75">
        <v>0</v>
      </c>
      <c r="V15" s="2">
        <f>G15</f>
        <v>0</v>
      </c>
      <c r="W15" s="2">
        <f>MAX(H15:N15)+LARGE(H15:N15,2)+O15</f>
        <v>0</v>
      </c>
      <c r="X15" s="2">
        <f>MAX(P15:R15)+LARGE(P15:R15,2)+S15</f>
        <v>20</v>
      </c>
      <c r="Y15" s="2">
        <f>T15</f>
        <v>0</v>
      </c>
      <c r="Z15" s="2">
        <f>U15</f>
        <v>0</v>
      </c>
      <c r="AA15" s="2">
        <f>SUM(V15,Y15,X15,W15,Z15)</f>
        <v>20</v>
      </c>
    </row>
    <row r="16" spans="1:27">
      <c r="C16" s="60" t="s">
        <v>302</v>
      </c>
    </row>
  </sheetData>
  <sortState ref="B2:AA15">
    <sortCondition descending="1" ref="AA2:AA15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22"/>
  <sheetViews>
    <sheetView workbookViewId="0"/>
  </sheetViews>
  <sheetFormatPr defaultRowHeight="12.75"/>
  <cols>
    <col min="1" max="2" width="3.140625" style="26" bestFit="1" customWidth="1"/>
    <col min="3" max="3" width="23.5703125" style="26" bestFit="1" customWidth="1"/>
    <col min="4" max="4" width="5" style="26" bestFit="1" customWidth="1"/>
    <col min="5" max="5" width="3.140625" style="29" bestFit="1" customWidth="1"/>
    <col min="6" max="6" width="14.42578125" style="26" bestFit="1" customWidth="1"/>
    <col min="7" max="7" width="4" style="29" customWidth="1"/>
    <col min="8" max="9" width="5" style="29" hidden="1" customWidth="1"/>
    <col min="10" max="10" width="4" style="29" hidden="1" customWidth="1"/>
    <col min="11" max="12" width="5" style="9" hidden="1" customWidth="1"/>
    <col min="13" max="14" width="4" style="29" hidden="1" customWidth="1"/>
    <col min="15" max="15" width="4" style="29" customWidth="1"/>
    <col min="16" max="18" width="4" style="29" hidden="1" customWidth="1"/>
    <col min="19" max="21" width="4" style="29" customWidth="1"/>
    <col min="22" max="22" width="4" style="26" customWidth="1"/>
    <col min="23" max="23" width="6" style="26" customWidth="1"/>
    <col min="24" max="26" width="4" style="26" customWidth="1"/>
    <col min="27" max="27" width="6" style="26" customWidth="1"/>
    <col min="28" max="16384" width="9.140625" style="26"/>
  </cols>
  <sheetData>
    <row r="1" spans="1:27" ht="65.25" customHeight="1">
      <c r="A1" s="21" t="s">
        <v>75</v>
      </c>
      <c r="B1" s="21" t="s">
        <v>76</v>
      </c>
      <c r="C1" s="21" t="s">
        <v>78</v>
      </c>
      <c r="D1" s="21" t="s">
        <v>79</v>
      </c>
      <c r="E1" s="22" t="s">
        <v>7</v>
      </c>
      <c r="F1" s="23" t="s">
        <v>80</v>
      </c>
      <c r="G1" s="24" t="s">
        <v>81</v>
      </c>
      <c r="H1" s="77" t="s">
        <v>260</v>
      </c>
      <c r="I1" s="77" t="s">
        <v>261</v>
      </c>
      <c r="J1" s="22" t="s">
        <v>408</v>
      </c>
      <c r="K1" s="77" t="s">
        <v>344</v>
      </c>
      <c r="L1" s="77" t="s">
        <v>345</v>
      </c>
      <c r="M1" s="77" t="s">
        <v>371</v>
      </c>
      <c r="N1" s="77" t="s">
        <v>372</v>
      </c>
      <c r="O1" s="24" t="s">
        <v>82</v>
      </c>
      <c r="P1" s="22" t="s">
        <v>409</v>
      </c>
      <c r="Q1" s="77" t="s">
        <v>374</v>
      </c>
      <c r="R1" s="77" t="s">
        <v>373</v>
      </c>
      <c r="S1" s="24" t="s">
        <v>83</v>
      </c>
      <c r="T1" s="24" t="s">
        <v>84</v>
      </c>
      <c r="U1" s="24" t="s">
        <v>85</v>
      </c>
      <c r="V1" s="22" t="s">
        <v>86</v>
      </c>
      <c r="W1" s="22" t="s">
        <v>87</v>
      </c>
      <c r="X1" s="22" t="s">
        <v>88</v>
      </c>
      <c r="Y1" s="22" t="s">
        <v>89</v>
      </c>
      <c r="Z1" s="22" t="s">
        <v>90</v>
      </c>
      <c r="AA1" s="22" t="s">
        <v>10</v>
      </c>
    </row>
    <row r="2" spans="1:27" ht="14.1" customHeight="1">
      <c r="A2" s="19">
        <v>1</v>
      </c>
      <c r="B2" s="19"/>
      <c r="C2" s="3" t="s">
        <v>103</v>
      </c>
      <c r="D2" s="19">
        <v>1992</v>
      </c>
      <c r="E2" s="9" t="s">
        <v>75</v>
      </c>
      <c r="F2" s="3" t="s">
        <v>23</v>
      </c>
      <c r="G2" s="25">
        <v>195</v>
      </c>
      <c r="H2" s="9">
        <v>120</v>
      </c>
      <c r="I2" s="9">
        <v>120</v>
      </c>
      <c r="J2" s="9">
        <v>0</v>
      </c>
      <c r="K2" s="9">
        <v>0</v>
      </c>
      <c r="L2" s="9">
        <v>0</v>
      </c>
      <c r="M2" s="9"/>
      <c r="N2" s="9">
        <v>0</v>
      </c>
      <c r="O2" s="25">
        <v>570</v>
      </c>
      <c r="P2" s="9">
        <v>0</v>
      </c>
      <c r="Q2" s="9"/>
      <c r="R2" s="9">
        <v>150</v>
      </c>
      <c r="S2" s="25">
        <v>350</v>
      </c>
      <c r="T2" s="25">
        <v>275</v>
      </c>
      <c r="U2" s="25">
        <v>315</v>
      </c>
      <c r="V2" s="2">
        <f>G2</f>
        <v>195</v>
      </c>
      <c r="W2" s="2">
        <f>MAX(H2:N2)+LARGE(H2:N2,2)+O2</f>
        <v>810</v>
      </c>
      <c r="X2" s="2">
        <f>MAX(P2:R2)+LARGE(P2:R2,2)+S2</f>
        <v>500</v>
      </c>
      <c r="Y2" s="2">
        <f>T2</f>
        <v>275</v>
      </c>
      <c r="Z2" s="2">
        <f>U2</f>
        <v>315</v>
      </c>
      <c r="AA2" s="2">
        <f>SUM(V2,Y2,X2,W2,Z2)</f>
        <v>2095</v>
      </c>
    </row>
    <row r="3" spans="1:27" ht="14.1" customHeight="1">
      <c r="A3" s="19">
        <v>2</v>
      </c>
      <c r="B3" s="19">
        <v>1</v>
      </c>
      <c r="C3" s="3" t="s">
        <v>104</v>
      </c>
      <c r="D3" s="19">
        <v>1995</v>
      </c>
      <c r="E3" s="9" t="s">
        <v>91</v>
      </c>
      <c r="F3" s="3" t="s">
        <v>23</v>
      </c>
      <c r="G3" s="25">
        <v>235</v>
      </c>
      <c r="H3" s="9">
        <v>96</v>
      </c>
      <c r="I3" s="9">
        <v>96</v>
      </c>
      <c r="J3" s="9">
        <v>80</v>
      </c>
      <c r="K3" s="64">
        <v>96</v>
      </c>
      <c r="L3" s="64">
        <v>120</v>
      </c>
      <c r="M3" s="9">
        <v>100</v>
      </c>
      <c r="N3" s="9">
        <v>0</v>
      </c>
      <c r="O3" s="25">
        <v>350</v>
      </c>
      <c r="P3" s="9">
        <v>100</v>
      </c>
      <c r="Q3" s="9">
        <v>80</v>
      </c>
      <c r="R3" s="9">
        <v>120</v>
      </c>
      <c r="S3" s="25">
        <v>260</v>
      </c>
      <c r="T3" s="25">
        <v>235</v>
      </c>
      <c r="U3" s="25">
        <v>0</v>
      </c>
      <c r="V3" s="2">
        <f>G3</f>
        <v>235</v>
      </c>
      <c r="W3" s="2">
        <f>MAX(H3:N3)+LARGE(H3:N3,2)+O3</f>
        <v>570</v>
      </c>
      <c r="X3" s="2">
        <f>MAX(P3:R3)+LARGE(P3:R3,2)+S3</f>
        <v>480</v>
      </c>
      <c r="Y3" s="2">
        <f>T3</f>
        <v>235</v>
      </c>
      <c r="Z3" s="2">
        <f>U3</f>
        <v>0</v>
      </c>
      <c r="AA3" s="2">
        <f>SUM(V3,Y3,X3,W3,Z3)</f>
        <v>1520</v>
      </c>
    </row>
    <row r="4" spans="1:27" ht="14.1" customHeight="1">
      <c r="A4" s="19">
        <v>3</v>
      </c>
      <c r="B4" s="26">
        <v>2</v>
      </c>
      <c r="C4" s="3" t="s">
        <v>70</v>
      </c>
      <c r="D4" s="1">
        <v>1998</v>
      </c>
      <c r="E4" s="29" t="s">
        <v>91</v>
      </c>
      <c r="F4" s="5" t="s">
        <v>164</v>
      </c>
      <c r="G4" s="25">
        <v>120</v>
      </c>
      <c r="H4" s="9">
        <v>0</v>
      </c>
      <c r="I4" s="9">
        <v>0</v>
      </c>
      <c r="J4" s="9">
        <v>100</v>
      </c>
      <c r="K4" s="64">
        <v>120</v>
      </c>
      <c r="L4" s="64">
        <v>96</v>
      </c>
      <c r="M4" s="9">
        <v>0</v>
      </c>
      <c r="N4" s="9">
        <v>0</v>
      </c>
      <c r="O4" s="25">
        <v>305</v>
      </c>
      <c r="P4" s="9">
        <v>80</v>
      </c>
      <c r="Q4" s="9">
        <v>100</v>
      </c>
      <c r="R4" s="9">
        <v>90</v>
      </c>
      <c r="S4" s="25">
        <v>260</v>
      </c>
      <c r="T4" s="25">
        <v>160</v>
      </c>
      <c r="U4" s="25">
        <v>120</v>
      </c>
      <c r="V4" s="2">
        <f>G4</f>
        <v>120</v>
      </c>
      <c r="W4" s="2">
        <f>MAX(H4:N4)+LARGE(H4:N4,2)+O4</f>
        <v>525</v>
      </c>
      <c r="X4" s="2">
        <f>MAX(P4:R4)+LARGE(P4:R4,2)+S4</f>
        <v>450</v>
      </c>
      <c r="Y4" s="2">
        <f>T4</f>
        <v>160</v>
      </c>
      <c r="Z4" s="2">
        <f>U4</f>
        <v>120</v>
      </c>
      <c r="AA4" s="2">
        <f>SUM(V4,Y4,X4,W4,Z4)</f>
        <v>1375</v>
      </c>
    </row>
    <row r="5" spans="1:27" ht="14.1" customHeight="1">
      <c r="A5" s="19">
        <v>4</v>
      </c>
      <c r="B5" s="19">
        <v>3</v>
      </c>
      <c r="C5" s="19" t="s">
        <v>114</v>
      </c>
      <c r="D5" s="19">
        <v>1997</v>
      </c>
      <c r="E5" s="9" t="s">
        <v>91</v>
      </c>
      <c r="F5" s="27" t="s">
        <v>23</v>
      </c>
      <c r="G5" s="25">
        <v>195</v>
      </c>
      <c r="H5" s="9">
        <v>54</v>
      </c>
      <c r="I5" s="9">
        <v>72</v>
      </c>
      <c r="J5" s="9">
        <v>45</v>
      </c>
      <c r="K5" s="64">
        <v>54</v>
      </c>
      <c r="L5" s="64">
        <v>60</v>
      </c>
      <c r="M5" s="9">
        <v>0</v>
      </c>
      <c r="N5" s="9">
        <v>0</v>
      </c>
      <c r="O5" s="25">
        <v>175</v>
      </c>
      <c r="P5" s="9">
        <v>40</v>
      </c>
      <c r="Q5" s="9">
        <v>60</v>
      </c>
      <c r="R5" s="9">
        <v>67.5</v>
      </c>
      <c r="S5" s="25">
        <v>175</v>
      </c>
      <c r="T5" s="25">
        <v>160</v>
      </c>
      <c r="U5" s="25">
        <v>0</v>
      </c>
      <c r="V5" s="2">
        <f>G5</f>
        <v>195</v>
      </c>
      <c r="W5" s="2">
        <f>MAX(H5:N5)+LARGE(H5:N5,2)+O5</f>
        <v>307</v>
      </c>
      <c r="X5" s="2">
        <f>MAX(P5:R5)+LARGE(P5:R5,2)+S5</f>
        <v>302.5</v>
      </c>
      <c r="Y5" s="2">
        <f>T5</f>
        <v>160</v>
      </c>
      <c r="Z5" s="2">
        <f>U5</f>
        <v>0</v>
      </c>
      <c r="AA5" s="2">
        <f>SUM(V5,Y5,X5,W5,Z5)</f>
        <v>964.5</v>
      </c>
    </row>
    <row r="6" spans="1:27" ht="14.1" customHeight="1">
      <c r="A6" s="19">
        <v>5</v>
      </c>
      <c r="B6" s="26">
        <v>4</v>
      </c>
      <c r="C6" s="19" t="s">
        <v>165</v>
      </c>
      <c r="D6" s="1">
        <v>1998</v>
      </c>
      <c r="E6" s="29" t="s">
        <v>91</v>
      </c>
      <c r="F6" s="28" t="s">
        <v>23</v>
      </c>
      <c r="G6" s="25">
        <v>85</v>
      </c>
      <c r="H6" s="29">
        <v>60</v>
      </c>
      <c r="I6" s="29">
        <v>54</v>
      </c>
      <c r="J6" s="29">
        <v>60</v>
      </c>
      <c r="K6" s="64">
        <v>60</v>
      </c>
      <c r="L6" s="64">
        <v>72</v>
      </c>
      <c r="M6" s="29">
        <v>60</v>
      </c>
      <c r="N6" s="29">
        <v>120</v>
      </c>
      <c r="O6" s="25">
        <v>175</v>
      </c>
      <c r="P6" s="29">
        <v>36</v>
      </c>
      <c r="Q6" s="29">
        <v>36</v>
      </c>
      <c r="R6" s="29">
        <v>60</v>
      </c>
      <c r="S6" s="25">
        <v>145</v>
      </c>
      <c r="T6" s="25">
        <v>85</v>
      </c>
      <c r="U6" s="25">
        <v>0</v>
      </c>
      <c r="V6" s="2">
        <f>G6</f>
        <v>85</v>
      </c>
      <c r="W6" s="2">
        <f>MAX(H6:N6)+LARGE(H6:N6,2)+O6</f>
        <v>367</v>
      </c>
      <c r="X6" s="2">
        <f>MAX(P6:R6)+LARGE(P6:R6,2)+S6</f>
        <v>241</v>
      </c>
      <c r="Y6" s="2">
        <f>T6</f>
        <v>85</v>
      </c>
      <c r="Z6" s="2">
        <f>U6</f>
        <v>0</v>
      </c>
      <c r="AA6" s="2">
        <f>SUM(V6,Y6,X6,W6,Z6)</f>
        <v>778</v>
      </c>
    </row>
    <row r="7" spans="1:27" ht="14.1" customHeight="1">
      <c r="A7" s="19">
        <v>6</v>
      </c>
      <c r="B7" s="19"/>
      <c r="C7" s="3" t="s">
        <v>109</v>
      </c>
      <c r="D7" s="19">
        <v>1993</v>
      </c>
      <c r="E7" s="9" t="s">
        <v>75</v>
      </c>
      <c r="F7" s="3" t="s">
        <v>49</v>
      </c>
      <c r="G7" s="25">
        <v>0</v>
      </c>
      <c r="H7" s="9">
        <v>72</v>
      </c>
      <c r="I7" s="9">
        <v>60</v>
      </c>
      <c r="J7" s="9">
        <v>50</v>
      </c>
      <c r="K7" s="9">
        <v>0</v>
      </c>
      <c r="L7" s="64">
        <v>54</v>
      </c>
      <c r="M7" s="9">
        <v>80</v>
      </c>
      <c r="N7" s="9">
        <v>150</v>
      </c>
      <c r="O7" s="25">
        <v>175</v>
      </c>
      <c r="P7" s="9">
        <v>60</v>
      </c>
      <c r="Q7" s="9">
        <v>45</v>
      </c>
      <c r="R7" s="9">
        <v>75</v>
      </c>
      <c r="S7" s="25">
        <v>145</v>
      </c>
      <c r="T7" s="25">
        <v>0</v>
      </c>
      <c r="U7" s="25">
        <v>0</v>
      </c>
      <c r="V7" s="2">
        <f>G7</f>
        <v>0</v>
      </c>
      <c r="W7" s="2">
        <f>MAX(H7:N7)+LARGE(H7:N7,2)+O7</f>
        <v>405</v>
      </c>
      <c r="X7" s="2">
        <f>MAX(P7:R7)+LARGE(P7:R7,2)+S7</f>
        <v>280</v>
      </c>
      <c r="Y7" s="2">
        <f>T7</f>
        <v>0</v>
      </c>
      <c r="Z7" s="2">
        <f>U7</f>
        <v>0</v>
      </c>
      <c r="AA7" s="2">
        <f>SUM(V7,Y7,X7,W7,Z7)</f>
        <v>685</v>
      </c>
    </row>
    <row r="8" spans="1:27" ht="14.1" customHeight="1">
      <c r="A8" s="19">
        <v>7</v>
      </c>
      <c r="B8" s="19"/>
      <c r="C8" s="3" t="s">
        <v>105</v>
      </c>
      <c r="D8" s="19">
        <v>1994</v>
      </c>
      <c r="E8" s="6" t="s">
        <v>75</v>
      </c>
      <c r="F8" s="3" t="s">
        <v>49</v>
      </c>
      <c r="G8" s="25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/>
      <c r="N8" s="9"/>
      <c r="O8" s="25">
        <v>305</v>
      </c>
      <c r="P8" s="9">
        <v>0</v>
      </c>
      <c r="Q8" s="9">
        <v>0</v>
      </c>
      <c r="R8" s="9"/>
      <c r="S8" s="25">
        <v>260</v>
      </c>
      <c r="T8" s="25">
        <v>0</v>
      </c>
      <c r="U8" s="25">
        <v>0</v>
      </c>
      <c r="V8" s="2">
        <f>G8</f>
        <v>0</v>
      </c>
      <c r="W8" s="2">
        <f>MAX(H8:N8)+LARGE(H8:N8,2)+O8</f>
        <v>305</v>
      </c>
      <c r="X8" s="2">
        <f>MAX(P8:R8)+LARGE(P8:R8,2)+S8</f>
        <v>260</v>
      </c>
      <c r="Y8" s="2">
        <f>T8</f>
        <v>0</v>
      </c>
      <c r="Z8" s="2">
        <f>U8</f>
        <v>0</v>
      </c>
      <c r="AA8" s="2">
        <f>SUM(V8,Y8,X8,W8,Z8)</f>
        <v>565</v>
      </c>
    </row>
    <row r="9" spans="1:27" ht="14.1" customHeight="1">
      <c r="A9" s="19">
        <v>8</v>
      </c>
      <c r="B9" s="19"/>
      <c r="C9" s="3" t="s">
        <v>107</v>
      </c>
      <c r="D9" s="19">
        <v>1993</v>
      </c>
      <c r="E9" s="9" t="s">
        <v>75</v>
      </c>
      <c r="F9" s="3" t="s">
        <v>49</v>
      </c>
      <c r="G9" s="25">
        <v>0</v>
      </c>
      <c r="H9" s="9">
        <v>0</v>
      </c>
      <c r="I9" s="9">
        <v>0</v>
      </c>
      <c r="J9" s="9">
        <v>40</v>
      </c>
      <c r="K9" s="9">
        <v>0</v>
      </c>
      <c r="L9" s="9">
        <v>0</v>
      </c>
      <c r="M9" s="9"/>
      <c r="N9" s="9"/>
      <c r="O9" s="25">
        <v>230</v>
      </c>
      <c r="P9" s="9">
        <v>0</v>
      </c>
      <c r="Q9" s="9"/>
      <c r="R9" s="9">
        <v>0</v>
      </c>
      <c r="S9" s="25">
        <v>175</v>
      </c>
      <c r="T9" s="25">
        <v>0</v>
      </c>
      <c r="U9" s="25">
        <v>0</v>
      </c>
      <c r="V9" s="2">
        <f>G9</f>
        <v>0</v>
      </c>
      <c r="W9" s="2">
        <f>MAX(H9:N9)+LARGE(H9:N9,2)+O9</f>
        <v>270</v>
      </c>
      <c r="X9" s="2">
        <f>MAX(P9:R9)+LARGE(P9:R9,2)+S9</f>
        <v>175</v>
      </c>
      <c r="Y9" s="2">
        <f>T9</f>
        <v>0</v>
      </c>
      <c r="Z9" s="2">
        <f>U9</f>
        <v>0</v>
      </c>
      <c r="AA9" s="2">
        <f>SUM(V9,Y9,X9,W9,Z9)</f>
        <v>445</v>
      </c>
    </row>
    <row r="10" spans="1:27" ht="14.1" customHeight="1">
      <c r="A10" s="19">
        <v>9</v>
      </c>
      <c r="C10" s="3" t="s">
        <v>303</v>
      </c>
      <c r="D10" s="3">
        <v>1991</v>
      </c>
      <c r="E10" s="58" t="s">
        <v>75</v>
      </c>
      <c r="F10" s="3" t="s">
        <v>21</v>
      </c>
      <c r="G10" s="25">
        <v>0</v>
      </c>
      <c r="H10" s="29">
        <v>0</v>
      </c>
      <c r="I10" s="29">
        <v>0</v>
      </c>
      <c r="J10" s="29">
        <v>0</v>
      </c>
      <c r="K10" s="9">
        <v>0</v>
      </c>
      <c r="L10" s="9">
        <v>0</v>
      </c>
      <c r="M10" s="29">
        <v>50</v>
      </c>
      <c r="N10" s="9">
        <v>0</v>
      </c>
      <c r="O10" s="25">
        <v>90</v>
      </c>
      <c r="P10" s="29">
        <v>50</v>
      </c>
      <c r="Q10" s="29">
        <v>50</v>
      </c>
      <c r="R10" s="29">
        <v>54</v>
      </c>
      <c r="S10" s="25">
        <v>65</v>
      </c>
      <c r="T10" s="25">
        <v>0</v>
      </c>
      <c r="U10" s="25">
        <v>0</v>
      </c>
      <c r="V10" s="2">
        <f>G10</f>
        <v>0</v>
      </c>
      <c r="W10" s="2">
        <f>MAX(H10:N10)+LARGE(H10:N10,2)+O10</f>
        <v>140</v>
      </c>
      <c r="X10" s="2">
        <f>MAX(P10:R10)+LARGE(P10:R10,2)+S10</f>
        <v>169</v>
      </c>
      <c r="Y10" s="2">
        <f>T10</f>
        <v>0</v>
      </c>
      <c r="Z10" s="2">
        <f>U10</f>
        <v>0</v>
      </c>
      <c r="AA10" s="2">
        <f>SUM(V10,Y10,X10,W10,Z10)</f>
        <v>309</v>
      </c>
    </row>
    <row r="11" spans="1:27" ht="14.1" customHeight="1">
      <c r="A11" s="19">
        <v>10</v>
      </c>
      <c r="C11" s="20" t="s">
        <v>106</v>
      </c>
      <c r="D11" s="30">
        <v>1989</v>
      </c>
      <c r="E11" s="29" t="s">
        <v>75</v>
      </c>
      <c r="F11" s="19" t="s">
        <v>21</v>
      </c>
      <c r="G11" s="25">
        <v>0</v>
      </c>
      <c r="H11" s="29">
        <v>0</v>
      </c>
      <c r="I11" s="29">
        <v>0</v>
      </c>
      <c r="J11" s="29">
        <v>0</v>
      </c>
      <c r="K11" s="64">
        <v>72</v>
      </c>
      <c r="L11" s="9">
        <v>0</v>
      </c>
      <c r="O11" s="25">
        <v>205</v>
      </c>
      <c r="P11" s="29">
        <v>0</v>
      </c>
      <c r="Q11" s="29">
        <v>0</v>
      </c>
      <c r="S11" s="25">
        <v>0</v>
      </c>
      <c r="T11" s="25">
        <v>0</v>
      </c>
      <c r="U11" s="25">
        <v>0</v>
      </c>
      <c r="V11" s="2">
        <f>G11</f>
        <v>0</v>
      </c>
      <c r="W11" s="2">
        <f>MAX(H11:N11)+LARGE(H11:N11,2)+O11</f>
        <v>277</v>
      </c>
      <c r="X11" s="2">
        <f>MAX(P11:R11)+LARGE(P11:R11,2)+S11</f>
        <v>0</v>
      </c>
      <c r="Y11" s="2">
        <f>T11</f>
        <v>0</v>
      </c>
      <c r="Z11" s="2">
        <f>U11</f>
        <v>0</v>
      </c>
      <c r="AA11" s="2">
        <f>SUM(V11,Y11,X11,W11,Z11)</f>
        <v>277</v>
      </c>
    </row>
    <row r="12" spans="1:27" ht="14.1" customHeight="1">
      <c r="A12" s="19">
        <v>11</v>
      </c>
      <c r="B12" s="19"/>
      <c r="C12" s="19" t="s">
        <v>108</v>
      </c>
      <c r="D12" s="19">
        <v>1994</v>
      </c>
      <c r="E12" s="6" t="s">
        <v>75</v>
      </c>
      <c r="F12" s="19" t="s">
        <v>49</v>
      </c>
      <c r="G12" s="25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/>
      <c r="N12" s="9"/>
      <c r="O12" s="25">
        <v>175</v>
      </c>
      <c r="P12" s="9">
        <v>0</v>
      </c>
      <c r="Q12" s="9">
        <v>0</v>
      </c>
      <c r="R12" s="9"/>
      <c r="S12" s="25">
        <v>90</v>
      </c>
      <c r="T12" s="25">
        <v>0</v>
      </c>
      <c r="U12" s="25">
        <v>0</v>
      </c>
      <c r="V12" s="2">
        <f>G12</f>
        <v>0</v>
      </c>
      <c r="W12" s="2">
        <f>MAX(H12:N12)+LARGE(H12:N12,2)+O12</f>
        <v>175</v>
      </c>
      <c r="X12" s="2">
        <f>MAX(P12:R12)+LARGE(P12:R12,2)+S12</f>
        <v>90</v>
      </c>
      <c r="Y12" s="2">
        <f>T12</f>
        <v>0</v>
      </c>
      <c r="Z12" s="2">
        <f>U12</f>
        <v>0</v>
      </c>
      <c r="AA12" s="2">
        <f>SUM(V12,Y12,X12,W12,Z12)</f>
        <v>265</v>
      </c>
    </row>
    <row r="13" spans="1:27" ht="14.1" customHeight="1">
      <c r="A13" s="19">
        <v>12</v>
      </c>
      <c r="C13" s="3" t="s">
        <v>285</v>
      </c>
      <c r="D13" s="3">
        <v>1985</v>
      </c>
      <c r="E13" s="58" t="s">
        <v>75</v>
      </c>
      <c r="F13" s="19" t="s">
        <v>47</v>
      </c>
      <c r="G13" s="25">
        <v>0</v>
      </c>
      <c r="H13" s="29">
        <v>0</v>
      </c>
      <c r="I13" s="29">
        <v>0</v>
      </c>
      <c r="J13" s="29">
        <v>0</v>
      </c>
      <c r="K13" s="64">
        <v>43.2</v>
      </c>
      <c r="L13" s="64">
        <v>43.2</v>
      </c>
      <c r="M13" s="9">
        <v>45</v>
      </c>
      <c r="N13" s="9"/>
      <c r="O13" s="25">
        <v>65</v>
      </c>
      <c r="P13" s="29">
        <v>0</v>
      </c>
      <c r="Q13" s="29">
        <v>40</v>
      </c>
      <c r="S13" s="25">
        <v>65</v>
      </c>
      <c r="T13" s="25">
        <v>0</v>
      </c>
      <c r="U13" s="25">
        <v>0</v>
      </c>
      <c r="V13" s="2">
        <f>G13</f>
        <v>0</v>
      </c>
      <c r="W13" s="2">
        <f>MAX(H13:N13)+LARGE(H13:N13,2)+O13</f>
        <v>153.19999999999999</v>
      </c>
      <c r="X13" s="2">
        <f>MAX(P13:R13)+LARGE(P13:R13,2)+S13</f>
        <v>105</v>
      </c>
      <c r="Y13" s="2">
        <f>T13</f>
        <v>0</v>
      </c>
      <c r="Z13" s="2">
        <f>U13</f>
        <v>0</v>
      </c>
      <c r="AA13" s="2">
        <f>SUM(V13,Y13,X13,W13,Z13)</f>
        <v>258.2</v>
      </c>
    </row>
    <row r="14" spans="1:27" ht="14.1" customHeight="1">
      <c r="A14" s="19">
        <v>13</v>
      </c>
      <c r="C14" s="19" t="s">
        <v>4</v>
      </c>
      <c r="D14" s="19">
        <v>1992</v>
      </c>
      <c r="E14" s="29" t="s">
        <v>75</v>
      </c>
      <c r="F14" s="19" t="s">
        <v>49</v>
      </c>
      <c r="G14" s="25">
        <v>0</v>
      </c>
      <c r="H14" s="9">
        <v>0</v>
      </c>
      <c r="I14" s="9">
        <v>0</v>
      </c>
      <c r="J14" s="9">
        <v>36</v>
      </c>
      <c r="K14" s="64">
        <v>48</v>
      </c>
      <c r="L14" s="64">
        <v>48</v>
      </c>
      <c r="M14" s="9"/>
      <c r="N14" s="9"/>
      <c r="O14" s="25">
        <v>65</v>
      </c>
      <c r="P14" s="9">
        <v>45</v>
      </c>
      <c r="Q14" s="9">
        <v>0</v>
      </c>
      <c r="R14" s="9"/>
      <c r="S14" s="25">
        <v>0</v>
      </c>
      <c r="T14" s="25">
        <v>0</v>
      </c>
      <c r="U14" s="25">
        <v>0</v>
      </c>
      <c r="V14" s="2">
        <f>G14</f>
        <v>0</v>
      </c>
      <c r="W14" s="2">
        <f>MAX(H14:N14)+LARGE(H14:N14,2)+O14</f>
        <v>161</v>
      </c>
      <c r="X14" s="2">
        <f>MAX(P14:R14)+LARGE(P14:R14,2)+S14</f>
        <v>45</v>
      </c>
      <c r="Y14" s="2">
        <f>T14</f>
        <v>0</v>
      </c>
      <c r="Z14" s="2">
        <f>U14</f>
        <v>0</v>
      </c>
      <c r="AA14" s="2">
        <f>SUM(V14,Y14,X14,W14,Z14)</f>
        <v>206</v>
      </c>
    </row>
    <row r="15" spans="1:27" ht="14.1" customHeight="1">
      <c r="A15" s="19">
        <v>14</v>
      </c>
      <c r="B15" s="26">
        <v>5</v>
      </c>
      <c r="C15" s="3" t="s">
        <v>73</v>
      </c>
      <c r="D15" s="3">
        <v>1999</v>
      </c>
      <c r="E15" s="58" t="s">
        <v>91</v>
      </c>
      <c r="F15" s="3" t="s">
        <v>47</v>
      </c>
      <c r="G15" s="25">
        <v>0</v>
      </c>
      <c r="H15" s="29">
        <v>0</v>
      </c>
      <c r="I15" s="29">
        <v>0</v>
      </c>
      <c r="J15" s="29">
        <v>32</v>
      </c>
      <c r="K15" s="64">
        <v>24</v>
      </c>
      <c r="L15" s="9">
        <v>0</v>
      </c>
      <c r="M15" s="29">
        <v>0</v>
      </c>
      <c r="N15" s="9">
        <v>90</v>
      </c>
      <c r="O15" s="25">
        <v>0</v>
      </c>
      <c r="P15" s="9">
        <v>24</v>
      </c>
      <c r="Q15" s="29">
        <v>32</v>
      </c>
      <c r="R15" s="29">
        <v>48</v>
      </c>
      <c r="S15" s="25">
        <v>0</v>
      </c>
      <c r="T15" s="25">
        <v>0</v>
      </c>
      <c r="U15" s="25">
        <v>0</v>
      </c>
      <c r="V15" s="2">
        <f>G15</f>
        <v>0</v>
      </c>
      <c r="W15" s="2">
        <f>MAX(H15:N15)+LARGE(H15:N15,2)+O15</f>
        <v>122</v>
      </c>
      <c r="X15" s="2">
        <f>MAX(P15:R15)+LARGE(P15:R15,2)+S15</f>
        <v>80</v>
      </c>
      <c r="Y15" s="2">
        <f>T15</f>
        <v>0</v>
      </c>
      <c r="Z15" s="2">
        <f>U15</f>
        <v>0</v>
      </c>
      <c r="AA15" s="2">
        <f>SUM(V15,Y15,X15,W15,Z15)</f>
        <v>202</v>
      </c>
    </row>
    <row r="16" spans="1:27" ht="14.1" customHeight="1">
      <c r="A16" s="19">
        <v>15</v>
      </c>
      <c r="B16" s="26">
        <v>6</v>
      </c>
      <c r="C16" s="3" t="s">
        <v>74</v>
      </c>
      <c r="D16" s="3">
        <v>1999</v>
      </c>
      <c r="E16" s="58" t="s">
        <v>91</v>
      </c>
      <c r="F16" s="3" t="s">
        <v>23</v>
      </c>
      <c r="G16" s="25">
        <v>0</v>
      </c>
      <c r="H16" s="9">
        <v>43.2</v>
      </c>
      <c r="I16" s="9">
        <v>0</v>
      </c>
      <c r="J16" s="9">
        <v>22</v>
      </c>
      <c r="K16" s="64">
        <v>28.8</v>
      </c>
      <c r="L16" s="9">
        <v>0</v>
      </c>
      <c r="M16" s="9">
        <v>29</v>
      </c>
      <c r="N16" s="9">
        <v>75</v>
      </c>
      <c r="O16" s="25">
        <v>0</v>
      </c>
      <c r="P16" s="9">
        <v>22</v>
      </c>
      <c r="Q16" s="9">
        <v>22</v>
      </c>
      <c r="R16" s="9">
        <v>43.5</v>
      </c>
      <c r="S16" s="25">
        <v>0</v>
      </c>
      <c r="T16" s="25">
        <v>0</v>
      </c>
      <c r="U16" s="25">
        <v>0</v>
      </c>
      <c r="V16" s="2">
        <f>G16</f>
        <v>0</v>
      </c>
      <c r="W16" s="2">
        <f>MAX(H16:N16)+LARGE(H16:N16,2)+O16</f>
        <v>118.2</v>
      </c>
      <c r="X16" s="2">
        <f>MAX(P16:R16)+LARGE(P16:R16,2)+S16</f>
        <v>65.5</v>
      </c>
      <c r="Y16" s="2">
        <f>T16</f>
        <v>0</v>
      </c>
      <c r="Z16" s="2">
        <f>U16</f>
        <v>0</v>
      </c>
      <c r="AA16" s="2">
        <f>SUM(V16,Y16,X16,W16,Z16)</f>
        <v>183.7</v>
      </c>
    </row>
    <row r="17" spans="1:27" ht="14.1" customHeight="1">
      <c r="A17" s="19">
        <v>16</v>
      </c>
      <c r="B17" s="26">
        <v>7</v>
      </c>
      <c r="C17" s="3" t="s">
        <v>72</v>
      </c>
      <c r="D17" s="1">
        <v>1998</v>
      </c>
      <c r="E17" s="29" t="s">
        <v>91</v>
      </c>
      <c r="F17" s="5" t="s">
        <v>32</v>
      </c>
      <c r="G17" s="25">
        <v>0</v>
      </c>
      <c r="H17" s="9">
        <v>38.4</v>
      </c>
      <c r="I17" s="9">
        <v>43.2</v>
      </c>
      <c r="J17" s="9">
        <v>29</v>
      </c>
      <c r="K17" s="64">
        <v>34.799999999999997</v>
      </c>
      <c r="L17" s="64">
        <v>34.799999999999997</v>
      </c>
      <c r="M17" s="9">
        <v>40</v>
      </c>
      <c r="N17" s="9"/>
      <c r="O17" s="25">
        <v>0</v>
      </c>
      <c r="P17" s="9">
        <v>29</v>
      </c>
      <c r="Q17" s="9">
        <v>29</v>
      </c>
      <c r="R17" s="9"/>
      <c r="S17" s="25">
        <v>0</v>
      </c>
      <c r="T17" s="25">
        <v>0</v>
      </c>
      <c r="U17" s="25">
        <v>0</v>
      </c>
      <c r="V17" s="2">
        <f>G17</f>
        <v>0</v>
      </c>
      <c r="W17" s="2">
        <f>MAX(H17:N17)+LARGE(H17:N17,2)+O17</f>
        <v>83.2</v>
      </c>
      <c r="X17" s="2">
        <f>MAX(P17:R17)+LARGE(P17:R17,2)+S17</f>
        <v>58</v>
      </c>
      <c r="Y17" s="2">
        <f>T17</f>
        <v>0</v>
      </c>
      <c r="Z17" s="2">
        <f>U17</f>
        <v>0</v>
      </c>
      <c r="AA17" s="2">
        <f>SUM(V17,Y17,X17,W17,Z17)</f>
        <v>141.19999999999999</v>
      </c>
    </row>
    <row r="18" spans="1:27" ht="14.1" customHeight="1">
      <c r="A18" s="19">
        <v>17</v>
      </c>
      <c r="B18" s="26">
        <v>8</v>
      </c>
      <c r="C18" s="3" t="s">
        <v>71</v>
      </c>
      <c r="D18" s="3">
        <v>1999</v>
      </c>
      <c r="E18" s="58" t="s">
        <v>91</v>
      </c>
      <c r="F18" s="3" t="s">
        <v>49</v>
      </c>
      <c r="G18" s="25">
        <v>0</v>
      </c>
      <c r="H18" s="9">
        <v>48</v>
      </c>
      <c r="I18" s="9">
        <v>0</v>
      </c>
      <c r="J18" s="9">
        <v>24</v>
      </c>
      <c r="K18" s="64">
        <v>38.4</v>
      </c>
      <c r="L18" s="64">
        <v>38.4</v>
      </c>
      <c r="M18" s="9">
        <v>0</v>
      </c>
      <c r="N18" s="9"/>
      <c r="O18" s="25">
        <v>0</v>
      </c>
      <c r="P18" s="9">
        <v>26</v>
      </c>
      <c r="Q18" s="9">
        <v>26</v>
      </c>
      <c r="R18" s="9"/>
      <c r="S18" s="25">
        <v>0</v>
      </c>
      <c r="T18" s="25">
        <v>0</v>
      </c>
      <c r="U18" s="25">
        <v>0</v>
      </c>
      <c r="V18" s="2">
        <f>G18</f>
        <v>0</v>
      </c>
      <c r="W18" s="2">
        <f>MAX(H18:N18)+LARGE(H18:N18,2)+O18</f>
        <v>86.4</v>
      </c>
      <c r="X18" s="2">
        <f>MAX(P18:R18)+LARGE(P18:R18,2)+S18</f>
        <v>52</v>
      </c>
      <c r="Y18" s="2">
        <f>T18</f>
        <v>0</v>
      </c>
      <c r="Z18" s="2">
        <f>U18</f>
        <v>0</v>
      </c>
      <c r="AA18" s="2">
        <f>SUM(V18,Y18,X18,W18,Z18)</f>
        <v>138.4</v>
      </c>
    </row>
    <row r="19" spans="1:27" ht="14.1" customHeight="1">
      <c r="A19" s="19">
        <v>18</v>
      </c>
      <c r="B19" s="3">
        <v>9</v>
      </c>
      <c r="C19" s="4" t="s">
        <v>410</v>
      </c>
      <c r="D19" s="3">
        <v>1998</v>
      </c>
      <c r="E19" s="58" t="s">
        <v>91</v>
      </c>
      <c r="F19" s="19" t="s">
        <v>32</v>
      </c>
      <c r="G19" s="25">
        <v>0</v>
      </c>
      <c r="H19" s="29">
        <v>0</v>
      </c>
      <c r="I19" s="29">
        <v>0</v>
      </c>
      <c r="J19" s="29">
        <v>0</v>
      </c>
      <c r="K19" s="64">
        <v>26.4</v>
      </c>
      <c r="L19" s="64">
        <v>28.8</v>
      </c>
      <c r="M19" s="9">
        <v>32</v>
      </c>
      <c r="N19" s="9"/>
      <c r="O19" s="25">
        <v>0</v>
      </c>
      <c r="P19" s="29">
        <v>0</v>
      </c>
      <c r="Q19" s="29">
        <v>24</v>
      </c>
      <c r="S19" s="25">
        <v>0</v>
      </c>
      <c r="T19" s="25">
        <v>0</v>
      </c>
      <c r="U19" s="25">
        <v>0</v>
      </c>
      <c r="V19" s="6">
        <v>0</v>
      </c>
      <c r="W19" s="2">
        <f>MAX(H19:N19)+LARGE(H19:N19,2)+O19</f>
        <v>60.8</v>
      </c>
      <c r="X19" s="2">
        <f>MAX(P19:R19)+LARGE(P19:R19,2)+S19</f>
        <v>24</v>
      </c>
      <c r="Y19" s="2">
        <f>T19</f>
        <v>0</v>
      </c>
      <c r="Z19" s="2">
        <f>U19</f>
        <v>0</v>
      </c>
      <c r="AA19" s="2">
        <f>SUM(V19,Y19,X19,W19,Z19)</f>
        <v>84.8</v>
      </c>
    </row>
    <row r="20" spans="1:27" ht="14.1" customHeight="1">
      <c r="A20" s="19">
        <v>19</v>
      </c>
      <c r="B20" s="19">
        <v>10</v>
      </c>
      <c r="C20" s="19" t="s">
        <v>112</v>
      </c>
      <c r="D20" s="19">
        <v>1995</v>
      </c>
      <c r="E20" s="9" t="s">
        <v>91</v>
      </c>
      <c r="F20" s="3" t="s">
        <v>21</v>
      </c>
      <c r="G20" s="25">
        <v>0</v>
      </c>
      <c r="H20" s="9">
        <v>0</v>
      </c>
      <c r="I20" s="9">
        <v>48</v>
      </c>
      <c r="J20" s="9">
        <v>0</v>
      </c>
      <c r="K20" s="9">
        <v>0</v>
      </c>
      <c r="L20" s="9">
        <v>0</v>
      </c>
      <c r="M20" s="9"/>
      <c r="N20" s="9"/>
      <c r="O20" s="25">
        <v>0</v>
      </c>
      <c r="P20" s="9">
        <v>32</v>
      </c>
      <c r="Q20" s="9">
        <v>0</v>
      </c>
      <c r="R20" s="9"/>
      <c r="S20" s="25">
        <v>0</v>
      </c>
      <c r="T20" s="25">
        <v>0</v>
      </c>
      <c r="U20" s="25">
        <v>0</v>
      </c>
      <c r="V20" s="2">
        <f>G20</f>
        <v>0</v>
      </c>
      <c r="W20" s="2">
        <f>MAX(H20:N20)+LARGE(H20:N20,2)+O20</f>
        <v>48</v>
      </c>
      <c r="X20" s="2">
        <f>MAX(P20:R20)+LARGE(P20:R20,2)+S20</f>
        <v>32</v>
      </c>
      <c r="Y20" s="2">
        <f>T20</f>
        <v>0</v>
      </c>
      <c r="Z20" s="2">
        <f>U20</f>
        <v>0</v>
      </c>
      <c r="AA20" s="2">
        <f>SUM(V20,Y20,X20,W20,Z20)</f>
        <v>80</v>
      </c>
    </row>
    <row r="21" spans="1:27" ht="14.1" customHeight="1">
      <c r="A21" s="19">
        <v>20</v>
      </c>
      <c r="C21" s="19" t="s">
        <v>119</v>
      </c>
      <c r="D21" s="19">
        <v>1973</v>
      </c>
      <c r="E21" s="9" t="s">
        <v>75</v>
      </c>
      <c r="F21" s="19" t="s">
        <v>47</v>
      </c>
      <c r="G21" s="25">
        <v>0</v>
      </c>
      <c r="H21" s="9">
        <v>0</v>
      </c>
      <c r="I21" s="9">
        <v>0</v>
      </c>
      <c r="J21" s="9">
        <v>0</v>
      </c>
      <c r="K21" s="64">
        <v>31.2</v>
      </c>
      <c r="L21" s="64">
        <v>31.2</v>
      </c>
      <c r="M21" s="9">
        <v>36</v>
      </c>
      <c r="N21" s="9"/>
      <c r="O21" s="25">
        <v>0</v>
      </c>
      <c r="P21" s="29">
        <v>0</v>
      </c>
      <c r="Q21" s="9">
        <v>0</v>
      </c>
      <c r="R21" s="9"/>
      <c r="S21" s="25">
        <v>0</v>
      </c>
      <c r="T21" s="25">
        <v>0</v>
      </c>
      <c r="U21" s="25">
        <v>0</v>
      </c>
      <c r="V21" s="2">
        <f>G21</f>
        <v>0</v>
      </c>
      <c r="W21" s="2">
        <f>MAX(H21:N21)+LARGE(H21:N21,2)+O21</f>
        <v>67.2</v>
      </c>
      <c r="X21" s="2">
        <f>MAX(P21:R21)+LARGE(P21:R21,2)+S21</f>
        <v>0</v>
      </c>
      <c r="Y21" s="2">
        <f>T21</f>
        <v>0</v>
      </c>
      <c r="Z21" s="2">
        <f>U21</f>
        <v>0</v>
      </c>
      <c r="AA21" s="2">
        <f>SUM(V21,Y21,X21,W21,Z21)</f>
        <v>67.2</v>
      </c>
    </row>
    <row r="22" spans="1:27" ht="14.1" customHeight="1">
      <c r="A22" s="19">
        <v>21</v>
      </c>
      <c r="B22" s="19">
        <v>11</v>
      </c>
      <c r="C22" s="3" t="s">
        <v>325</v>
      </c>
      <c r="D22" s="3">
        <v>1997</v>
      </c>
      <c r="E22" s="6" t="s">
        <v>91</v>
      </c>
      <c r="F22" s="5" t="s">
        <v>49</v>
      </c>
      <c r="G22" s="25">
        <v>0</v>
      </c>
      <c r="H22" s="29">
        <v>0</v>
      </c>
      <c r="I22" s="29">
        <v>0</v>
      </c>
      <c r="J22" s="9">
        <v>26</v>
      </c>
      <c r="K22" s="9">
        <v>0</v>
      </c>
      <c r="L22" s="9">
        <v>0</v>
      </c>
      <c r="M22" s="9"/>
      <c r="N22" s="9"/>
      <c r="O22" s="25">
        <v>0</v>
      </c>
      <c r="P22" s="9">
        <v>0</v>
      </c>
      <c r="Q22" s="9">
        <v>0</v>
      </c>
      <c r="R22" s="9"/>
      <c r="S22" s="25">
        <v>0</v>
      </c>
      <c r="T22" s="25">
        <v>0</v>
      </c>
      <c r="U22" s="25">
        <v>0</v>
      </c>
      <c r="V22" s="2">
        <f>G22</f>
        <v>0</v>
      </c>
      <c r="W22" s="2">
        <f>MAX(H22:N22)+LARGE(H22:N22,2)+O22</f>
        <v>26</v>
      </c>
      <c r="X22" s="2">
        <f>MAX(P22:R22)+LARGE(P22:R22,2)+S22</f>
        <v>0</v>
      </c>
      <c r="Y22" s="2">
        <f>T22</f>
        <v>0</v>
      </c>
      <c r="Z22" s="2">
        <f>U22</f>
        <v>0</v>
      </c>
      <c r="AA22" s="2">
        <v>26</v>
      </c>
    </row>
  </sheetData>
  <sortState ref="B2:AA22">
    <sortCondition descending="1" ref="AA2:AA22"/>
  </sortState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9"/>
  <sheetViews>
    <sheetView workbookViewId="0"/>
  </sheetViews>
  <sheetFormatPr defaultColWidth="7.140625" defaultRowHeight="12.75"/>
  <cols>
    <col min="1" max="1" width="4.85546875" customWidth="1"/>
    <col min="2" max="2" width="22.42578125" customWidth="1"/>
    <col min="5" max="5" width="12.7109375" customWidth="1"/>
    <col min="6" max="6" width="1.85546875" customWidth="1"/>
    <col min="7" max="16" width="4.7109375" customWidth="1"/>
    <col min="17" max="17" width="6.140625" customWidth="1"/>
  </cols>
  <sheetData>
    <row r="1" spans="1:20" ht="39.75">
      <c r="A1" s="36" t="s">
        <v>5</v>
      </c>
      <c r="B1" s="35" t="s">
        <v>6</v>
      </c>
      <c r="C1" s="37" t="s">
        <v>7</v>
      </c>
      <c r="D1" s="37" t="s">
        <v>8</v>
      </c>
      <c r="E1" s="35" t="s">
        <v>232</v>
      </c>
      <c r="F1" s="35"/>
      <c r="G1" s="38" t="s">
        <v>353</v>
      </c>
      <c r="H1" s="38" t="s">
        <v>352</v>
      </c>
      <c r="I1" s="61" t="s">
        <v>323</v>
      </c>
      <c r="J1" s="61" t="s">
        <v>335</v>
      </c>
      <c r="K1" s="63" t="s">
        <v>363</v>
      </c>
      <c r="L1" s="63" t="s">
        <v>364</v>
      </c>
      <c r="M1" s="71" t="s">
        <v>348</v>
      </c>
      <c r="N1" s="73" t="s">
        <v>313</v>
      </c>
      <c r="O1" s="73" t="s">
        <v>350</v>
      </c>
      <c r="P1" s="71" t="s">
        <v>349</v>
      </c>
      <c r="Q1" s="65" t="s">
        <v>346</v>
      </c>
      <c r="R1" s="65" t="s">
        <v>347</v>
      </c>
      <c r="S1" s="66" t="s">
        <v>178</v>
      </c>
    </row>
    <row r="2" spans="1:20">
      <c r="A2" s="46" t="s">
        <v>77</v>
      </c>
      <c r="B2" s="39"/>
      <c r="C2" s="44"/>
      <c r="D2" s="44"/>
      <c r="E2" s="45"/>
      <c r="F2" s="45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67"/>
    </row>
    <row r="3" spans="1:20">
      <c r="A3" s="11">
        <v>1</v>
      </c>
      <c r="B3" s="11" t="s">
        <v>98</v>
      </c>
      <c r="C3" s="10" t="s">
        <v>351</v>
      </c>
      <c r="D3" s="10">
        <v>1974</v>
      </c>
      <c r="E3" s="11" t="s">
        <v>23</v>
      </c>
      <c r="F3" s="11"/>
      <c r="G3" s="10">
        <v>0</v>
      </c>
      <c r="H3" s="10">
        <v>0</v>
      </c>
      <c r="I3" s="10">
        <v>100</v>
      </c>
      <c r="J3" s="10">
        <v>80</v>
      </c>
      <c r="K3" s="10">
        <v>120</v>
      </c>
      <c r="L3" s="10">
        <v>120</v>
      </c>
      <c r="M3" s="10"/>
      <c r="N3" s="10">
        <v>80</v>
      </c>
      <c r="O3" s="10">
        <v>100</v>
      </c>
      <c r="P3" s="10">
        <v>0</v>
      </c>
      <c r="Q3" s="2">
        <f t="shared" ref="Q3:Q8" si="0">MAX(G3:M3)+LARGE(G3:M3,2)</f>
        <v>240</v>
      </c>
      <c r="R3" s="2">
        <f t="shared" ref="R3:R8" si="1">MAX(N3:P3)+LARGE(N3:P3,2)</f>
        <v>180</v>
      </c>
      <c r="S3" s="67">
        <f t="shared" ref="S3:S10" si="2">SUM(Q3:R3)</f>
        <v>420</v>
      </c>
    </row>
    <row r="4" spans="1:20">
      <c r="A4" s="11">
        <v>2</v>
      </c>
      <c r="B4" s="11" t="s">
        <v>204</v>
      </c>
      <c r="C4" s="10" t="s">
        <v>351</v>
      </c>
      <c r="D4" s="10">
        <v>1978</v>
      </c>
      <c r="E4" s="11" t="s">
        <v>68</v>
      </c>
      <c r="F4" s="11"/>
      <c r="G4" s="10">
        <v>120</v>
      </c>
      <c r="H4" s="10">
        <v>120</v>
      </c>
      <c r="I4" s="10">
        <v>80</v>
      </c>
      <c r="J4" s="10">
        <v>60</v>
      </c>
      <c r="K4" s="10">
        <v>60</v>
      </c>
      <c r="L4" s="10">
        <v>72</v>
      </c>
      <c r="M4" s="10"/>
      <c r="N4" s="10">
        <v>100</v>
      </c>
      <c r="O4" s="10">
        <v>60</v>
      </c>
      <c r="P4" s="10">
        <v>0</v>
      </c>
      <c r="Q4" s="2">
        <f t="shared" si="0"/>
        <v>240</v>
      </c>
      <c r="R4" s="2">
        <f t="shared" si="1"/>
        <v>160</v>
      </c>
      <c r="S4" s="67">
        <f t="shared" si="2"/>
        <v>400</v>
      </c>
    </row>
    <row r="5" spans="1:20">
      <c r="A5" s="39">
        <v>3</v>
      </c>
      <c r="B5" s="11" t="s">
        <v>99</v>
      </c>
      <c r="C5" s="10" t="s">
        <v>351</v>
      </c>
      <c r="D5" s="10">
        <v>1970</v>
      </c>
      <c r="E5" s="11" t="s">
        <v>18</v>
      </c>
      <c r="F5" s="11"/>
      <c r="G5" s="10"/>
      <c r="H5" s="10"/>
      <c r="I5" s="10">
        <v>60</v>
      </c>
      <c r="J5" s="10"/>
      <c r="K5" s="10">
        <v>96</v>
      </c>
      <c r="L5" s="10">
        <v>96</v>
      </c>
      <c r="M5" s="10">
        <v>150</v>
      </c>
      <c r="N5" s="10">
        <v>0</v>
      </c>
      <c r="O5" s="10"/>
      <c r="P5" s="10">
        <v>150</v>
      </c>
      <c r="Q5" s="2">
        <f t="shared" si="0"/>
        <v>246</v>
      </c>
      <c r="R5" s="2">
        <f t="shared" si="1"/>
        <v>150</v>
      </c>
      <c r="S5" s="67">
        <f t="shared" si="2"/>
        <v>396</v>
      </c>
    </row>
    <row r="6" spans="1:20">
      <c r="A6" s="11">
        <v>4</v>
      </c>
      <c r="B6" s="39" t="s">
        <v>231</v>
      </c>
      <c r="C6" s="10" t="s">
        <v>351</v>
      </c>
      <c r="D6" s="44">
        <v>1966</v>
      </c>
      <c r="E6" s="39" t="s">
        <v>21</v>
      </c>
      <c r="F6" s="39"/>
      <c r="G6" s="44">
        <v>96</v>
      </c>
      <c r="H6" s="44">
        <v>0</v>
      </c>
      <c r="I6" s="44">
        <v>50</v>
      </c>
      <c r="J6" s="44">
        <v>50</v>
      </c>
      <c r="K6" s="44">
        <v>72</v>
      </c>
      <c r="L6" s="44">
        <v>60</v>
      </c>
      <c r="M6" s="44">
        <v>120</v>
      </c>
      <c r="N6" s="44">
        <v>60</v>
      </c>
      <c r="O6" s="44">
        <v>50</v>
      </c>
      <c r="P6" s="44">
        <v>120</v>
      </c>
      <c r="Q6" s="2">
        <f t="shared" si="0"/>
        <v>216</v>
      </c>
      <c r="R6" s="2">
        <f t="shared" si="1"/>
        <v>180</v>
      </c>
      <c r="S6" s="67">
        <f t="shared" si="2"/>
        <v>396</v>
      </c>
    </row>
    <row r="7" spans="1:20">
      <c r="A7" s="11">
        <v>5</v>
      </c>
      <c r="B7" s="39" t="s">
        <v>300</v>
      </c>
      <c r="C7" s="10" t="s">
        <v>351</v>
      </c>
      <c r="D7" s="44">
        <v>1978</v>
      </c>
      <c r="E7" s="39" t="s">
        <v>47</v>
      </c>
      <c r="F7" s="39"/>
      <c r="G7" s="44"/>
      <c r="H7" s="44"/>
      <c r="I7" s="44">
        <v>0</v>
      </c>
      <c r="J7" s="44">
        <v>45</v>
      </c>
      <c r="K7" s="44">
        <v>48</v>
      </c>
      <c r="L7" s="44"/>
      <c r="M7" s="44"/>
      <c r="N7" s="44">
        <v>50</v>
      </c>
      <c r="O7" s="44">
        <v>80</v>
      </c>
      <c r="P7" s="44">
        <v>0</v>
      </c>
      <c r="Q7" s="2">
        <f t="shared" si="0"/>
        <v>93</v>
      </c>
      <c r="R7" s="2">
        <f t="shared" si="1"/>
        <v>130</v>
      </c>
      <c r="S7" s="67">
        <f t="shared" si="2"/>
        <v>223</v>
      </c>
    </row>
    <row r="8" spans="1:20">
      <c r="A8" s="39">
        <v>6</v>
      </c>
      <c r="B8" s="11" t="s">
        <v>324</v>
      </c>
      <c r="C8" s="10" t="s">
        <v>351</v>
      </c>
      <c r="D8" s="10">
        <v>1967</v>
      </c>
      <c r="E8" s="11" t="s">
        <v>21</v>
      </c>
      <c r="F8" s="11"/>
      <c r="G8" s="10"/>
      <c r="H8" s="10"/>
      <c r="I8" s="10">
        <v>45</v>
      </c>
      <c r="J8" s="10"/>
      <c r="K8" s="10">
        <v>54</v>
      </c>
      <c r="L8" s="10"/>
      <c r="M8" s="10"/>
      <c r="N8" s="10"/>
      <c r="O8" s="10">
        <v>45</v>
      </c>
      <c r="P8" s="10">
        <v>0</v>
      </c>
      <c r="Q8" s="2">
        <f t="shared" si="0"/>
        <v>99</v>
      </c>
      <c r="R8" s="2">
        <f t="shared" si="1"/>
        <v>45</v>
      </c>
      <c r="S8" s="67">
        <f t="shared" si="2"/>
        <v>144</v>
      </c>
    </row>
    <row r="9" spans="1:20">
      <c r="A9" s="11">
        <v>7</v>
      </c>
      <c r="B9" s="11" t="s">
        <v>369</v>
      </c>
      <c r="C9" s="10" t="s">
        <v>351</v>
      </c>
      <c r="D9" s="10">
        <v>1971</v>
      </c>
      <c r="E9" s="11" t="s">
        <v>23</v>
      </c>
      <c r="J9">
        <v>100</v>
      </c>
      <c r="Q9">
        <v>100</v>
      </c>
      <c r="R9">
        <v>0</v>
      </c>
      <c r="S9" s="67">
        <f t="shared" si="2"/>
        <v>100</v>
      </c>
    </row>
    <row r="10" spans="1:20">
      <c r="A10" s="11">
        <v>8</v>
      </c>
      <c r="B10" s="11" t="s">
        <v>301</v>
      </c>
      <c r="C10" s="10" t="s">
        <v>351</v>
      </c>
      <c r="D10" s="10">
        <v>1979</v>
      </c>
      <c r="E10" s="11" t="s">
        <v>32</v>
      </c>
      <c r="F10" s="11"/>
      <c r="G10" s="10"/>
      <c r="H10" s="10"/>
      <c r="I10" s="10">
        <v>0</v>
      </c>
      <c r="J10" s="10"/>
      <c r="K10" s="10"/>
      <c r="L10" s="10"/>
      <c r="M10" s="10">
        <v>0</v>
      </c>
      <c r="N10" s="10">
        <v>45</v>
      </c>
      <c r="O10" s="10"/>
      <c r="P10" s="10">
        <v>0</v>
      </c>
      <c r="Q10" s="2">
        <f>MAX(G10:M10)+LARGE(G10:M10,2)</f>
        <v>0</v>
      </c>
      <c r="R10" s="2">
        <f>MAX(N10:P10)+LARGE(N10:P10,2)</f>
        <v>45</v>
      </c>
      <c r="S10" s="67">
        <f t="shared" si="2"/>
        <v>45</v>
      </c>
    </row>
    <row r="11" spans="1:20" ht="39.75">
      <c r="A11" s="36" t="s">
        <v>5</v>
      </c>
      <c r="B11" s="35" t="s">
        <v>6</v>
      </c>
      <c r="C11" s="44" t="s">
        <v>7</v>
      </c>
      <c r="D11" s="44" t="s">
        <v>8</v>
      </c>
      <c r="E11" s="69" t="s">
        <v>9</v>
      </c>
      <c r="F11" s="37"/>
      <c r="G11" s="38" t="s">
        <v>353</v>
      </c>
      <c r="H11" s="38" t="s">
        <v>352</v>
      </c>
      <c r="I11" s="61" t="s">
        <v>323</v>
      </c>
      <c r="J11" s="61" t="s">
        <v>335</v>
      </c>
      <c r="K11" s="63" t="s">
        <v>363</v>
      </c>
      <c r="L11" s="63" t="s">
        <v>364</v>
      </c>
      <c r="M11" s="71" t="s">
        <v>348</v>
      </c>
      <c r="N11" s="73" t="s">
        <v>313</v>
      </c>
      <c r="O11" s="73" t="s">
        <v>350</v>
      </c>
      <c r="P11" s="71" t="s">
        <v>349</v>
      </c>
      <c r="Q11" s="65" t="s">
        <v>346</v>
      </c>
      <c r="R11" s="65" t="s">
        <v>347</v>
      </c>
      <c r="S11" s="66" t="s">
        <v>178</v>
      </c>
    </row>
    <row r="12" spans="1:20">
      <c r="A12" s="46" t="s">
        <v>77</v>
      </c>
      <c r="B12" s="35"/>
      <c r="C12" s="44"/>
      <c r="D12" s="44"/>
      <c r="E12" s="69"/>
      <c r="F12" s="37"/>
      <c r="G12" s="22"/>
      <c r="H12" s="22"/>
      <c r="I12" s="22"/>
      <c r="K12" s="22"/>
      <c r="L12" s="22"/>
      <c r="M12" s="39"/>
      <c r="N12" s="22"/>
      <c r="O12" s="22"/>
      <c r="P12" s="22"/>
      <c r="Q12" s="42"/>
      <c r="R12" s="42"/>
      <c r="S12" s="67"/>
    </row>
    <row r="13" spans="1:20">
      <c r="A13" s="47">
        <v>1</v>
      </c>
      <c r="B13" s="11" t="s">
        <v>205</v>
      </c>
      <c r="C13" s="44" t="s">
        <v>367</v>
      </c>
      <c r="D13" s="44">
        <v>1978</v>
      </c>
      <c r="E13" s="69" t="s">
        <v>21</v>
      </c>
      <c r="F13" s="43"/>
      <c r="G13" s="10">
        <v>54</v>
      </c>
      <c r="H13" s="10">
        <v>72</v>
      </c>
      <c r="I13" s="44">
        <v>80</v>
      </c>
      <c r="J13" s="44">
        <v>60</v>
      </c>
      <c r="K13" s="10">
        <v>48</v>
      </c>
      <c r="L13" s="10">
        <v>72</v>
      </c>
      <c r="M13" s="39">
        <v>150</v>
      </c>
      <c r="N13" s="10">
        <v>80</v>
      </c>
      <c r="O13" s="10">
        <v>50</v>
      </c>
      <c r="P13" s="10">
        <v>150</v>
      </c>
      <c r="Q13" s="2">
        <f t="shared" ref="Q13:Q19" si="3">MAX(G13:M13)+LARGE(G13:M13,2)</f>
        <v>230</v>
      </c>
      <c r="R13" s="2">
        <f t="shared" ref="R13:R19" si="4">MAX(N13:P13)+LARGE(N13:P13,2)</f>
        <v>230</v>
      </c>
      <c r="S13" s="67">
        <f t="shared" ref="S13:S27" si="5">SUM(Q13:R13)</f>
        <v>460</v>
      </c>
      <c r="T13" s="39"/>
    </row>
    <row r="14" spans="1:20">
      <c r="A14" s="47">
        <v>2</v>
      </c>
      <c r="B14" s="11" t="s">
        <v>111</v>
      </c>
      <c r="C14" s="44" t="s">
        <v>367</v>
      </c>
      <c r="D14" s="44">
        <v>1971</v>
      </c>
      <c r="E14" s="69" t="s">
        <v>21</v>
      </c>
      <c r="F14" s="43"/>
      <c r="G14" s="10"/>
      <c r="H14" s="10"/>
      <c r="I14" s="44">
        <v>0</v>
      </c>
      <c r="J14">
        <v>100</v>
      </c>
      <c r="K14" s="10"/>
      <c r="L14" s="10">
        <v>120</v>
      </c>
      <c r="M14" s="39">
        <v>120</v>
      </c>
      <c r="N14" s="10">
        <v>100</v>
      </c>
      <c r="O14" s="10">
        <v>80</v>
      </c>
      <c r="P14" s="10">
        <v>0</v>
      </c>
      <c r="Q14" s="2">
        <f t="shared" si="3"/>
        <v>240</v>
      </c>
      <c r="R14" s="2">
        <f t="shared" si="4"/>
        <v>180</v>
      </c>
      <c r="S14" s="67">
        <f t="shared" si="5"/>
        <v>420</v>
      </c>
      <c r="T14" s="39"/>
    </row>
    <row r="15" spans="1:20">
      <c r="A15" s="47">
        <v>3</v>
      </c>
      <c r="B15" s="11" t="s">
        <v>117</v>
      </c>
      <c r="C15" s="44" t="s">
        <v>367</v>
      </c>
      <c r="D15" s="44">
        <v>1969</v>
      </c>
      <c r="E15" s="69" t="s">
        <v>49</v>
      </c>
      <c r="F15" s="43"/>
      <c r="G15" s="42">
        <v>120</v>
      </c>
      <c r="H15" s="42">
        <v>96</v>
      </c>
      <c r="I15" s="44">
        <v>60</v>
      </c>
      <c r="J15">
        <v>50</v>
      </c>
      <c r="K15" s="42">
        <v>96</v>
      </c>
      <c r="L15" s="42">
        <v>54</v>
      </c>
      <c r="M15" s="39">
        <v>0</v>
      </c>
      <c r="N15" s="42">
        <v>50</v>
      </c>
      <c r="O15" s="42">
        <v>40</v>
      </c>
      <c r="P15" s="42">
        <v>120</v>
      </c>
      <c r="Q15" s="2">
        <f t="shared" si="3"/>
        <v>216</v>
      </c>
      <c r="R15" s="2">
        <f t="shared" si="4"/>
        <v>170</v>
      </c>
      <c r="S15" s="67">
        <f t="shared" si="5"/>
        <v>386</v>
      </c>
      <c r="T15" s="39"/>
    </row>
    <row r="16" spans="1:20">
      <c r="A16" s="47">
        <v>4</v>
      </c>
      <c r="B16" s="11" t="s">
        <v>110</v>
      </c>
      <c r="C16" s="44" t="s">
        <v>367</v>
      </c>
      <c r="D16" s="44">
        <v>1973</v>
      </c>
      <c r="E16" s="69" t="s">
        <v>21</v>
      </c>
      <c r="F16" s="43"/>
      <c r="G16" s="10">
        <v>96</v>
      </c>
      <c r="H16" s="10">
        <v>120</v>
      </c>
      <c r="I16" s="44">
        <v>0</v>
      </c>
      <c r="J16" s="44">
        <v>80</v>
      </c>
      <c r="K16" s="10">
        <v>120</v>
      </c>
      <c r="L16" s="10">
        <v>96</v>
      </c>
      <c r="M16" s="39"/>
      <c r="N16" s="10">
        <v>60</v>
      </c>
      <c r="O16" s="10">
        <v>60</v>
      </c>
      <c r="P16" s="10"/>
      <c r="Q16" s="2">
        <f t="shared" si="3"/>
        <v>240</v>
      </c>
      <c r="R16" s="2">
        <f t="shared" si="4"/>
        <v>120</v>
      </c>
      <c r="S16" s="67">
        <f t="shared" si="5"/>
        <v>360</v>
      </c>
      <c r="T16" s="39"/>
    </row>
    <row r="17" spans="1:20">
      <c r="A17" s="47">
        <v>5</v>
      </c>
      <c r="B17" s="11" t="s">
        <v>185</v>
      </c>
      <c r="C17" s="44" t="s">
        <v>367</v>
      </c>
      <c r="D17" s="44">
        <v>1971</v>
      </c>
      <c r="E17" s="69" t="s">
        <v>49</v>
      </c>
      <c r="F17" s="43"/>
      <c r="G17" s="43">
        <v>72</v>
      </c>
      <c r="H17" s="43">
        <v>60</v>
      </c>
      <c r="I17" s="44">
        <v>100</v>
      </c>
      <c r="J17" s="44">
        <v>0</v>
      </c>
      <c r="K17" s="43">
        <v>72</v>
      </c>
      <c r="L17" s="43">
        <v>60</v>
      </c>
      <c r="M17" s="39">
        <v>0</v>
      </c>
      <c r="N17" s="43">
        <v>36</v>
      </c>
      <c r="O17" s="43"/>
      <c r="P17" s="43">
        <v>75</v>
      </c>
      <c r="Q17" s="2">
        <f t="shared" si="3"/>
        <v>172</v>
      </c>
      <c r="R17" s="2">
        <f t="shared" si="4"/>
        <v>111</v>
      </c>
      <c r="S17" s="67">
        <f t="shared" si="5"/>
        <v>283</v>
      </c>
      <c r="T17" s="39"/>
    </row>
    <row r="18" spans="1:20">
      <c r="A18" s="47">
        <v>6</v>
      </c>
      <c r="B18" s="11" t="s">
        <v>321</v>
      </c>
      <c r="C18" s="44" t="s">
        <v>367</v>
      </c>
      <c r="D18" s="44">
        <v>1968</v>
      </c>
      <c r="E18" s="69" t="s">
        <v>21</v>
      </c>
      <c r="F18" s="43"/>
      <c r="G18" s="42"/>
      <c r="H18" s="42"/>
      <c r="I18" s="44">
        <v>0</v>
      </c>
      <c r="J18" s="44">
        <v>0</v>
      </c>
      <c r="K18" s="42">
        <v>60</v>
      </c>
      <c r="L18" s="42"/>
      <c r="M18" s="39">
        <v>75</v>
      </c>
      <c r="N18" s="42">
        <v>32</v>
      </c>
      <c r="O18" s="42">
        <v>36</v>
      </c>
      <c r="P18" s="42">
        <v>90</v>
      </c>
      <c r="Q18" s="2">
        <f t="shared" si="3"/>
        <v>135</v>
      </c>
      <c r="R18" s="2">
        <f t="shared" si="4"/>
        <v>126</v>
      </c>
      <c r="S18" s="67">
        <f t="shared" si="5"/>
        <v>261</v>
      </c>
      <c r="T18" s="39"/>
    </row>
    <row r="19" spans="1:20">
      <c r="A19" s="47">
        <v>7</v>
      </c>
      <c r="B19" s="11" t="s">
        <v>115</v>
      </c>
      <c r="C19" s="44" t="s">
        <v>367</v>
      </c>
      <c r="D19" s="44">
        <v>1974</v>
      </c>
      <c r="E19" s="69" t="s">
        <v>21</v>
      </c>
      <c r="F19" s="43"/>
      <c r="G19" s="10">
        <v>60</v>
      </c>
      <c r="H19" s="10">
        <v>54</v>
      </c>
      <c r="I19" s="44">
        <v>0</v>
      </c>
      <c r="K19" s="10">
        <v>54</v>
      </c>
      <c r="L19" s="10"/>
      <c r="M19" s="39"/>
      <c r="N19" s="10">
        <v>45</v>
      </c>
      <c r="O19" s="10">
        <v>0</v>
      </c>
      <c r="P19" s="10"/>
      <c r="Q19" s="2">
        <f t="shared" si="3"/>
        <v>114</v>
      </c>
      <c r="R19" s="2">
        <f t="shared" si="4"/>
        <v>45</v>
      </c>
      <c r="S19" s="67">
        <f t="shared" si="5"/>
        <v>159</v>
      </c>
      <c r="T19" s="39"/>
    </row>
    <row r="20" spans="1:20">
      <c r="A20" s="47">
        <v>8</v>
      </c>
      <c r="B20" s="11" t="s">
        <v>366</v>
      </c>
      <c r="C20" s="44" t="s">
        <v>367</v>
      </c>
      <c r="D20" s="44">
        <v>1975</v>
      </c>
      <c r="E20" s="69" t="s">
        <v>21</v>
      </c>
      <c r="M20">
        <v>67.5</v>
      </c>
      <c r="P20">
        <v>67.5</v>
      </c>
      <c r="Q20" s="2">
        <v>67.5</v>
      </c>
      <c r="R20" s="2">
        <v>67.5</v>
      </c>
      <c r="S20" s="67">
        <f t="shared" si="5"/>
        <v>135</v>
      </c>
      <c r="T20" s="39"/>
    </row>
    <row r="21" spans="1:20">
      <c r="A21" s="47">
        <v>9</v>
      </c>
      <c r="B21" s="11" t="s">
        <v>118</v>
      </c>
      <c r="C21" s="44" t="s">
        <v>367</v>
      </c>
      <c r="D21" s="44">
        <v>1965</v>
      </c>
      <c r="E21" s="69" t="s">
        <v>21</v>
      </c>
      <c r="F21" s="43"/>
      <c r="G21" s="10"/>
      <c r="H21" s="10"/>
      <c r="I21" s="44">
        <v>0</v>
      </c>
      <c r="J21">
        <v>40</v>
      </c>
      <c r="K21" s="10"/>
      <c r="L21" s="10">
        <v>48</v>
      </c>
      <c r="M21" s="39"/>
      <c r="N21" s="10">
        <v>0</v>
      </c>
      <c r="O21" s="10">
        <v>32</v>
      </c>
      <c r="P21" s="10"/>
      <c r="Q21" s="2">
        <f>MAX(G21:M21)+LARGE(G21:M21,2)</f>
        <v>88</v>
      </c>
      <c r="R21" s="2">
        <f>MAX(N21:P21)+LARGE(N21:P21,2)</f>
        <v>32</v>
      </c>
      <c r="S21" s="67">
        <f t="shared" si="5"/>
        <v>120</v>
      </c>
      <c r="T21" s="39"/>
    </row>
    <row r="22" spans="1:20">
      <c r="A22" s="47">
        <v>10</v>
      </c>
      <c r="B22" s="11" t="s">
        <v>368</v>
      </c>
      <c r="C22" s="44" t="s">
        <v>367</v>
      </c>
      <c r="D22" s="44">
        <v>1975</v>
      </c>
      <c r="E22" s="69" t="s">
        <v>21</v>
      </c>
      <c r="J22">
        <v>0</v>
      </c>
      <c r="O22">
        <v>100</v>
      </c>
      <c r="Q22">
        <v>0</v>
      </c>
      <c r="R22">
        <v>100</v>
      </c>
      <c r="S22" s="67">
        <f t="shared" si="5"/>
        <v>100</v>
      </c>
      <c r="T22" s="39"/>
    </row>
    <row r="23" spans="1:20">
      <c r="A23" s="47">
        <v>11</v>
      </c>
      <c r="B23" s="11" t="s">
        <v>365</v>
      </c>
      <c r="C23" s="44" t="s">
        <v>367</v>
      </c>
      <c r="D23" s="44">
        <v>1973</v>
      </c>
      <c r="E23" s="69" t="s">
        <v>21</v>
      </c>
      <c r="M23">
        <v>90</v>
      </c>
      <c r="Q23" s="2">
        <v>0</v>
      </c>
      <c r="R23" s="2">
        <v>90</v>
      </c>
      <c r="S23" s="67">
        <f t="shared" si="5"/>
        <v>90</v>
      </c>
      <c r="T23" s="39"/>
    </row>
    <row r="24" spans="1:20">
      <c r="A24" s="47">
        <v>12</v>
      </c>
      <c r="B24" s="11" t="s">
        <v>119</v>
      </c>
      <c r="C24" s="44" t="s">
        <v>367</v>
      </c>
      <c r="D24" s="44">
        <v>1973</v>
      </c>
      <c r="E24" s="69" t="s">
        <v>47</v>
      </c>
      <c r="F24" s="43"/>
      <c r="G24" s="10"/>
      <c r="H24" s="10"/>
      <c r="I24" s="44">
        <v>0</v>
      </c>
      <c r="K24" s="10"/>
      <c r="L24" s="10"/>
      <c r="M24" s="39"/>
      <c r="N24" s="10">
        <v>40</v>
      </c>
      <c r="O24" s="10">
        <v>45</v>
      </c>
      <c r="P24" s="10"/>
      <c r="Q24" s="2">
        <v>0</v>
      </c>
      <c r="R24" s="2">
        <f>MAX(N24:P24)+LARGE(N24:P24,2)</f>
        <v>85</v>
      </c>
      <c r="S24" s="67">
        <f t="shared" si="5"/>
        <v>85</v>
      </c>
      <c r="T24" s="39"/>
    </row>
    <row r="25" spans="1:20">
      <c r="A25" s="47">
        <v>13</v>
      </c>
      <c r="B25" s="11" t="s">
        <v>113</v>
      </c>
      <c r="C25" s="44" t="s">
        <v>367</v>
      </c>
      <c r="D25" s="44">
        <v>1959</v>
      </c>
      <c r="E25" s="69" t="s">
        <v>47</v>
      </c>
      <c r="J25">
        <v>45</v>
      </c>
      <c r="Q25">
        <v>45</v>
      </c>
      <c r="R25">
        <v>0</v>
      </c>
      <c r="S25" s="67">
        <f t="shared" si="5"/>
        <v>45</v>
      </c>
      <c r="T25" s="39"/>
    </row>
    <row r="26" spans="1:20">
      <c r="A26" s="47">
        <v>14</v>
      </c>
      <c r="B26" s="11" t="s">
        <v>343</v>
      </c>
      <c r="C26" s="44" t="s">
        <v>367</v>
      </c>
      <c r="D26" s="44">
        <v>1959</v>
      </c>
      <c r="E26" s="69"/>
      <c r="F26" s="43"/>
      <c r="G26" s="10"/>
      <c r="H26" s="10"/>
      <c r="I26" s="44"/>
      <c r="K26" s="10"/>
      <c r="L26" s="10">
        <v>43.2</v>
      </c>
      <c r="M26" s="39"/>
      <c r="N26" s="10"/>
      <c r="O26" s="10"/>
      <c r="P26" s="10"/>
      <c r="Q26" s="2">
        <v>43.2</v>
      </c>
      <c r="R26" s="2">
        <v>0</v>
      </c>
      <c r="S26" s="67">
        <f t="shared" si="5"/>
        <v>43.2</v>
      </c>
      <c r="T26" s="39"/>
    </row>
    <row r="27" spans="1:20">
      <c r="A27" s="47">
        <v>15</v>
      </c>
      <c r="B27" s="11" t="s">
        <v>116</v>
      </c>
      <c r="C27" s="44" t="s">
        <v>367</v>
      </c>
      <c r="D27" s="44">
        <v>1966</v>
      </c>
      <c r="E27" s="69" t="s">
        <v>27</v>
      </c>
      <c r="F27" s="43"/>
      <c r="G27" s="42"/>
      <c r="H27" s="42"/>
      <c r="I27" s="44">
        <v>0</v>
      </c>
      <c r="K27" s="42"/>
      <c r="L27" s="42"/>
      <c r="M27" s="39"/>
      <c r="N27" s="42">
        <v>29</v>
      </c>
      <c r="O27" s="42"/>
      <c r="P27" s="42"/>
      <c r="Q27" s="2">
        <v>0</v>
      </c>
      <c r="R27" s="2">
        <v>29</v>
      </c>
      <c r="S27" s="67">
        <f t="shared" si="5"/>
        <v>29</v>
      </c>
      <c r="T27" s="39"/>
    </row>
    <row r="28" spans="1:20">
      <c r="T28" s="39"/>
    </row>
    <row r="29" spans="1:20">
      <c r="T29" s="39"/>
    </row>
  </sheetData>
  <sortState ref="B13:S27">
    <sortCondition descending="1" ref="S13:S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48"/>
  <sheetViews>
    <sheetView workbookViewId="0"/>
  </sheetViews>
  <sheetFormatPr defaultRowHeight="12.75"/>
  <cols>
    <col min="1" max="1" width="7.140625" style="32" bestFit="1" customWidth="1"/>
    <col min="2" max="2" width="23.28515625" style="32" bestFit="1" customWidth="1"/>
    <col min="3" max="3" width="5.28515625" style="32" bestFit="1" customWidth="1"/>
    <col min="4" max="4" width="4.5703125" style="32" bestFit="1" customWidth="1"/>
    <col min="5" max="5" width="6.5703125" style="32" customWidth="1"/>
    <col min="6" max="6" width="4.42578125" style="32" customWidth="1"/>
    <col min="7" max="7" width="1.85546875" style="32" customWidth="1"/>
    <col min="8" max="8" width="7" style="32" customWidth="1"/>
    <col min="9" max="9" width="4.5703125" style="32" customWidth="1"/>
    <col min="10" max="10" width="1.85546875" style="32" customWidth="1"/>
    <col min="11" max="11" width="6.5703125" style="32" customWidth="1"/>
    <col min="12" max="12" width="4.42578125" style="32" customWidth="1"/>
    <col min="13" max="13" width="1.85546875" style="32" customWidth="1"/>
    <col min="14" max="14" width="6.42578125" style="32" customWidth="1"/>
    <col min="15" max="15" width="4.42578125" style="32" customWidth="1"/>
    <col min="16" max="16" width="1.85546875" style="32" customWidth="1"/>
    <col min="17" max="17" width="6.42578125" style="32" customWidth="1"/>
    <col min="18" max="18" width="4.7109375" style="32" customWidth="1"/>
    <col min="19" max="19" width="1.85546875" style="32" customWidth="1"/>
    <col min="20" max="21" width="4" style="32" customWidth="1"/>
    <col min="22" max="22" width="5" style="32" customWidth="1"/>
    <col min="23" max="24" width="4" style="32" bestFit="1" customWidth="1"/>
    <col min="25" max="25" width="5" style="32" bestFit="1" customWidth="1"/>
    <col min="26" max="26" width="3.5703125" style="32" customWidth="1"/>
    <col min="27" max="27" width="7.85546875" style="32" customWidth="1"/>
    <col min="28" max="28" width="6.5703125" style="32" customWidth="1"/>
    <col min="29" max="29" width="7.28515625" style="32" customWidth="1"/>
    <col min="30" max="30" width="3.42578125" customWidth="1"/>
  </cols>
  <sheetData>
    <row r="1" spans="1:29" ht="47.25">
      <c r="A1" s="31" t="s">
        <v>120</v>
      </c>
      <c r="B1" s="31" t="s">
        <v>121</v>
      </c>
      <c r="C1" s="31" t="s">
        <v>122</v>
      </c>
      <c r="D1" s="31" t="s">
        <v>123</v>
      </c>
      <c r="E1" s="31" t="s">
        <v>86</v>
      </c>
      <c r="F1" s="31" t="s">
        <v>124</v>
      </c>
      <c r="G1" s="31" t="s">
        <v>125</v>
      </c>
      <c r="H1" s="31" t="s">
        <v>87</v>
      </c>
      <c r="I1" s="31" t="s">
        <v>124</v>
      </c>
      <c r="J1" s="31" t="s">
        <v>125</v>
      </c>
      <c r="K1" s="31" t="s">
        <v>88</v>
      </c>
      <c r="L1" s="31" t="s">
        <v>124</v>
      </c>
      <c r="M1" s="31" t="s">
        <v>125</v>
      </c>
      <c r="N1" s="31" t="s">
        <v>89</v>
      </c>
      <c r="O1" s="31" t="s">
        <v>124</v>
      </c>
      <c r="P1" s="31" t="s">
        <v>125</v>
      </c>
      <c r="Q1" s="31" t="s">
        <v>90</v>
      </c>
      <c r="R1" s="31" t="s">
        <v>124</v>
      </c>
      <c r="S1" s="31" t="s">
        <v>125</v>
      </c>
      <c r="T1" s="33" t="s">
        <v>126</v>
      </c>
      <c r="U1" s="33" t="s">
        <v>127</v>
      </c>
      <c r="V1" s="33" t="s">
        <v>128</v>
      </c>
      <c r="W1" s="33" t="s">
        <v>129</v>
      </c>
      <c r="X1" s="33" t="s">
        <v>130</v>
      </c>
      <c r="Y1" s="33" t="s">
        <v>131</v>
      </c>
      <c r="AA1" s="34" t="s">
        <v>132</v>
      </c>
      <c r="AB1" s="34" t="s">
        <v>133</v>
      </c>
      <c r="AC1" s="34" t="s">
        <v>134</v>
      </c>
    </row>
    <row r="2" spans="1:29">
      <c r="A2" s="72">
        <v>555036</v>
      </c>
      <c r="B2" s="51" t="s">
        <v>135</v>
      </c>
      <c r="C2" s="72" t="s">
        <v>136</v>
      </c>
      <c r="D2" s="72">
        <v>96</v>
      </c>
      <c r="E2" s="52" t="s">
        <v>209</v>
      </c>
      <c r="F2" s="72">
        <v>293</v>
      </c>
      <c r="G2" s="72" t="s">
        <v>170</v>
      </c>
      <c r="H2" s="52" t="s">
        <v>375</v>
      </c>
      <c r="I2" s="72">
        <v>334</v>
      </c>
      <c r="J2" s="72"/>
      <c r="K2" s="52" t="s">
        <v>265</v>
      </c>
      <c r="L2" s="72">
        <v>715</v>
      </c>
      <c r="M2" s="72"/>
      <c r="N2" s="52" t="s">
        <v>266</v>
      </c>
      <c r="O2" s="72">
        <v>273</v>
      </c>
      <c r="P2" s="72"/>
      <c r="Q2" s="52" t="s">
        <v>210</v>
      </c>
      <c r="R2" s="72">
        <v>383</v>
      </c>
      <c r="S2" s="72" t="s">
        <v>170</v>
      </c>
      <c r="T2" s="32">
        <v>235</v>
      </c>
      <c r="U2" s="32">
        <v>350</v>
      </c>
      <c r="V2" s="32">
        <v>260</v>
      </c>
      <c r="W2" s="32">
        <v>355</v>
      </c>
      <c r="X2" s="32">
        <v>160</v>
      </c>
      <c r="Y2" s="32">
        <f t="shared" ref="Y2:Y15" si="0">SUM(T2:X2)</f>
        <v>1360</v>
      </c>
      <c r="AA2" s="32" t="s">
        <v>137</v>
      </c>
      <c r="AB2" s="32">
        <v>570</v>
      </c>
      <c r="AC2" s="32">
        <v>800</v>
      </c>
    </row>
    <row r="3" spans="1:29">
      <c r="A3" s="53">
        <v>555046</v>
      </c>
      <c r="B3" s="54" t="s">
        <v>208</v>
      </c>
      <c r="C3" s="53" t="s">
        <v>136</v>
      </c>
      <c r="D3" s="53">
        <v>98</v>
      </c>
      <c r="E3" s="55" t="s">
        <v>138</v>
      </c>
      <c r="F3" s="53"/>
      <c r="G3" s="53"/>
      <c r="H3" s="55" t="s">
        <v>211</v>
      </c>
      <c r="I3" s="53">
        <v>3712</v>
      </c>
      <c r="J3" s="53" t="s">
        <v>155</v>
      </c>
      <c r="K3" s="55" t="s">
        <v>376</v>
      </c>
      <c r="L3" s="53">
        <v>3728</v>
      </c>
      <c r="M3" s="53" t="s">
        <v>155</v>
      </c>
      <c r="N3" s="55" t="s">
        <v>138</v>
      </c>
      <c r="O3" s="53"/>
      <c r="P3" s="53"/>
      <c r="Q3" s="55" t="s">
        <v>138</v>
      </c>
      <c r="R3" s="53"/>
      <c r="S3" s="53"/>
      <c r="U3" s="32">
        <v>0</v>
      </c>
      <c r="V3" s="32">
        <v>0</v>
      </c>
      <c r="Y3" s="32">
        <f t="shared" si="0"/>
        <v>0</v>
      </c>
      <c r="AA3" s="32" t="s">
        <v>139</v>
      </c>
      <c r="AB3" s="32">
        <v>495</v>
      </c>
      <c r="AC3" s="32">
        <v>695</v>
      </c>
    </row>
    <row r="4" spans="1:29">
      <c r="A4" s="72">
        <v>555035</v>
      </c>
      <c r="B4" s="51" t="s">
        <v>92</v>
      </c>
      <c r="C4" s="72" t="s">
        <v>136</v>
      </c>
      <c r="D4" s="72">
        <v>96</v>
      </c>
      <c r="E4" s="52" t="s">
        <v>412</v>
      </c>
      <c r="F4" s="72">
        <v>765</v>
      </c>
      <c r="G4" s="72"/>
      <c r="H4" s="52" t="s">
        <v>413</v>
      </c>
      <c r="I4" s="72">
        <v>485</v>
      </c>
      <c r="J4" s="72"/>
      <c r="K4" s="52" t="s">
        <v>414</v>
      </c>
      <c r="L4" s="72">
        <v>1231</v>
      </c>
      <c r="M4" s="72"/>
      <c r="N4" s="52" t="s">
        <v>415</v>
      </c>
      <c r="O4" s="72">
        <v>1226</v>
      </c>
      <c r="P4" s="72"/>
      <c r="Q4" s="52" t="s">
        <v>416</v>
      </c>
      <c r="R4" s="72">
        <v>1061</v>
      </c>
      <c r="S4" s="72" t="s">
        <v>155</v>
      </c>
      <c r="T4" s="32">
        <v>0</v>
      </c>
      <c r="U4" s="32">
        <v>305</v>
      </c>
      <c r="V4" s="32">
        <v>205</v>
      </c>
      <c r="W4" s="32">
        <v>85</v>
      </c>
      <c r="X4" s="32">
        <v>0</v>
      </c>
      <c r="Y4" s="32">
        <f t="shared" si="0"/>
        <v>595</v>
      </c>
      <c r="AA4" s="32" t="s">
        <v>140</v>
      </c>
      <c r="AB4" s="32">
        <v>420</v>
      </c>
      <c r="AC4" s="32">
        <v>590</v>
      </c>
    </row>
    <row r="5" spans="1:29">
      <c r="A5" s="53">
        <v>555045</v>
      </c>
      <c r="B5" s="54" t="s">
        <v>212</v>
      </c>
      <c r="C5" s="53" t="s">
        <v>136</v>
      </c>
      <c r="D5" s="53">
        <v>97</v>
      </c>
      <c r="E5" s="55" t="s">
        <v>138</v>
      </c>
      <c r="F5" s="53"/>
      <c r="G5" s="53"/>
      <c r="H5" s="55" t="s">
        <v>213</v>
      </c>
      <c r="I5" s="53">
        <v>3770</v>
      </c>
      <c r="J5" s="53" t="s">
        <v>155</v>
      </c>
      <c r="K5" s="55" t="s">
        <v>138</v>
      </c>
      <c r="L5" s="53"/>
      <c r="M5" s="53"/>
      <c r="N5" s="55" t="s">
        <v>138</v>
      </c>
      <c r="O5" s="53"/>
      <c r="P5" s="53"/>
      <c r="Q5" s="55" t="s">
        <v>138</v>
      </c>
      <c r="R5" s="53"/>
      <c r="S5" s="53"/>
      <c r="U5" s="32">
        <v>0</v>
      </c>
      <c r="Y5" s="32">
        <f t="shared" si="0"/>
        <v>0</v>
      </c>
      <c r="AA5" s="32" t="s">
        <v>141</v>
      </c>
      <c r="AB5" s="32">
        <v>350</v>
      </c>
      <c r="AC5" s="32">
        <v>485</v>
      </c>
    </row>
    <row r="6" spans="1:29">
      <c r="A6" s="72">
        <v>555037</v>
      </c>
      <c r="B6" s="51" t="s">
        <v>143</v>
      </c>
      <c r="C6" s="72" t="s">
        <v>136</v>
      </c>
      <c r="D6" s="72">
        <v>97</v>
      </c>
      <c r="E6" s="52" t="s">
        <v>138</v>
      </c>
      <c r="F6" s="72"/>
      <c r="G6" s="72"/>
      <c r="H6" s="52" t="s">
        <v>377</v>
      </c>
      <c r="I6" s="72">
        <v>382</v>
      </c>
      <c r="J6" s="72"/>
      <c r="K6" s="52" t="s">
        <v>234</v>
      </c>
      <c r="L6" s="72">
        <v>1022</v>
      </c>
      <c r="M6" s="72" t="s">
        <v>170</v>
      </c>
      <c r="N6" s="52" t="s">
        <v>138</v>
      </c>
      <c r="O6" s="72"/>
      <c r="P6" s="72"/>
      <c r="Q6" s="52" t="s">
        <v>138</v>
      </c>
      <c r="R6" s="72"/>
      <c r="S6" s="72"/>
      <c r="U6" s="32">
        <v>305</v>
      </c>
      <c r="V6" s="32">
        <v>230</v>
      </c>
      <c r="Y6" s="32">
        <f t="shared" si="0"/>
        <v>535</v>
      </c>
      <c r="AA6" s="32" t="s">
        <v>142</v>
      </c>
      <c r="AB6" s="32">
        <v>305</v>
      </c>
      <c r="AC6" s="32">
        <v>420</v>
      </c>
    </row>
    <row r="7" spans="1:29">
      <c r="A7" s="53">
        <v>555018</v>
      </c>
      <c r="B7" s="54" t="s">
        <v>145</v>
      </c>
      <c r="C7" s="53" t="s">
        <v>136</v>
      </c>
      <c r="D7" s="53">
        <v>90</v>
      </c>
      <c r="E7" s="55" t="s">
        <v>263</v>
      </c>
      <c r="F7" s="53">
        <v>1295</v>
      </c>
      <c r="G7" s="53" t="s">
        <v>146</v>
      </c>
      <c r="H7" s="55" t="s">
        <v>417</v>
      </c>
      <c r="I7" s="53">
        <v>87</v>
      </c>
      <c r="J7" s="53"/>
      <c r="K7" s="55" t="s">
        <v>418</v>
      </c>
      <c r="L7" s="53">
        <v>197</v>
      </c>
      <c r="M7" s="53"/>
      <c r="N7" s="56" t="s">
        <v>419</v>
      </c>
      <c r="O7" s="53">
        <v>842</v>
      </c>
      <c r="P7" s="53"/>
      <c r="Q7" s="55" t="s">
        <v>264</v>
      </c>
      <c r="R7" s="53">
        <v>1271</v>
      </c>
      <c r="S7" s="53" t="s">
        <v>146</v>
      </c>
      <c r="T7" s="32">
        <v>0</v>
      </c>
      <c r="U7" s="32">
        <v>495</v>
      </c>
      <c r="V7" s="32">
        <v>420</v>
      </c>
      <c r="W7" s="32">
        <v>160</v>
      </c>
      <c r="X7" s="32">
        <v>0</v>
      </c>
      <c r="Y7" s="32">
        <f t="shared" si="0"/>
        <v>1075</v>
      </c>
      <c r="AA7" s="32" t="s">
        <v>144</v>
      </c>
      <c r="AB7" s="32">
        <v>260</v>
      </c>
      <c r="AC7" s="32">
        <v>355</v>
      </c>
    </row>
    <row r="8" spans="1:29">
      <c r="A8" s="72">
        <v>555048</v>
      </c>
      <c r="B8" s="51" t="s">
        <v>267</v>
      </c>
      <c r="C8" s="72" t="s">
        <v>136</v>
      </c>
      <c r="D8" s="72">
        <v>99</v>
      </c>
      <c r="E8" s="52" t="s">
        <v>138</v>
      </c>
      <c r="F8" s="72"/>
      <c r="G8" s="72"/>
      <c r="H8" s="52" t="s">
        <v>378</v>
      </c>
      <c r="I8" s="72">
        <v>858</v>
      </c>
      <c r="J8" s="72"/>
      <c r="K8" s="52" t="s">
        <v>379</v>
      </c>
      <c r="L8" s="72">
        <v>1172</v>
      </c>
      <c r="M8" s="72"/>
      <c r="N8" s="52" t="s">
        <v>380</v>
      </c>
      <c r="O8" s="72">
        <v>1559</v>
      </c>
      <c r="P8" s="72" t="s">
        <v>155</v>
      </c>
      <c r="Q8" s="52" t="s">
        <v>138</v>
      </c>
      <c r="R8" s="72"/>
      <c r="S8" s="72"/>
      <c r="T8" s="50"/>
      <c r="U8" s="50">
        <v>230</v>
      </c>
      <c r="V8" s="50">
        <v>230</v>
      </c>
      <c r="W8" s="50"/>
      <c r="X8" s="50"/>
      <c r="Y8" s="32">
        <f t="shared" si="0"/>
        <v>460</v>
      </c>
      <c r="AA8" s="32" t="s">
        <v>147</v>
      </c>
      <c r="AB8" s="32">
        <v>230</v>
      </c>
      <c r="AC8" s="32">
        <v>315</v>
      </c>
    </row>
    <row r="9" spans="1:29">
      <c r="A9" s="53">
        <v>555050</v>
      </c>
      <c r="B9" s="54" t="s">
        <v>277</v>
      </c>
      <c r="C9" s="53" t="s">
        <v>136</v>
      </c>
      <c r="D9" s="53">
        <v>99</v>
      </c>
      <c r="E9" s="55" t="s">
        <v>138</v>
      </c>
      <c r="F9" s="53"/>
      <c r="G9" s="53"/>
      <c r="H9" s="55" t="s">
        <v>381</v>
      </c>
      <c r="I9" s="53">
        <v>3180</v>
      </c>
      <c r="J9" s="53"/>
      <c r="K9" s="55" t="s">
        <v>382</v>
      </c>
      <c r="L9" s="53">
        <v>3175</v>
      </c>
      <c r="M9" s="53"/>
      <c r="N9" s="55" t="s">
        <v>138</v>
      </c>
      <c r="O9" s="53"/>
      <c r="P9" s="53"/>
      <c r="Q9" s="55" t="s">
        <v>138</v>
      </c>
      <c r="R9" s="53"/>
      <c r="S9" s="53"/>
      <c r="T9" s="50"/>
      <c r="U9" s="50">
        <v>0</v>
      </c>
      <c r="V9" s="50">
        <v>0</v>
      </c>
      <c r="W9" s="50"/>
      <c r="X9" s="50"/>
      <c r="Y9" s="32">
        <f t="shared" si="0"/>
        <v>0</v>
      </c>
      <c r="AA9" s="32" t="s">
        <v>149</v>
      </c>
      <c r="AB9" s="32">
        <v>205</v>
      </c>
      <c r="AC9" s="32">
        <v>275</v>
      </c>
    </row>
    <row r="10" spans="1:29">
      <c r="A10" s="72">
        <v>555039</v>
      </c>
      <c r="B10" s="51" t="s">
        <v>148</v>
      </c>
      <c r="C10" s="72" t="s">
        <v>136</v>
      </c>
      <c r="D10" s="72">
        <v>94</v>
      </c>
      <c r="E10" s="52" t="s">
        <v>138</v>
      </c>
      <c r="F10" s="72"/>
      <c r="G10" s="72"/>
      <c r="H10" s="52" t="s">
        <v>214</v>
      </c>
      <c r="I10" s="72">
        <v>2965</v>
      </c>
      <c r="J10" s="72" t="s">
        <v>170</v>
      </c>
      <c r="K10" s="52" t="s">
        <v>274</v>
      </c>
      <c r="L10" s="72">
        <v>2988</v>
      </c>
      <c r="M10" s="72" t="s">
        <v>146</v>
      </c>
      <c r="N10" s="52" t="s">
        <v>138</v>
      </c>
      <c r="O10" s="72"/>
      <c r="P10" s="72"/>
      <c r="Q10" s="52" t="s">
        <v>138</v>
      </c>
      <c r="R10" s="72"/>
      <c r="S10" s="72"/>
      <c r="T10" s="50"/>
      <c r="U10" s="50">
        <v>0</v>
      </c>
      <c r="V10" s="50">
        <v>0</v>
      </c>
      <c r="W10" s="50"/>
      <c r="X10" s="50"/>
      <c r="Y10" s="32">
        <f t="shared" si="0"/>
        <v>0</v>
      </c>
      <c r="AA10" s="32" t="s">
        <v>150</v>
      </c>
      <c r="AB10" s="32">
        <v>175</v>
      </c>
      <c r="AC10" s="32">
        <v>235</v>
      </c>
    </row>
    <row r="11" spans="1:29">
      <c r="A11" s="53">
        <v>555028</v>
      </c>
      <c r="B11" s="54" t="s">
        <v>268</v>
      </c>
      <c r="C11" s="53" t="s">
        <v>136</v>
      </c>
      <c r="D11" s="53">
        <v>94</v>
      </c>
      <c r="E11" s="55" t="s">
        <v>269</v>
      </c>
      <c r="F11" s="53">
        <v>1247</v>
      </c>
      <c r="G11" s="53" t="s">
        <v>146</v>
      </c>
      <c r="H11" s="55" t="s">
        <v>270</v>
      </c>
      <c r="I11" s="53">
        <v>2338</v>
      </c>
      <c r="J11" s="53" t="s">
        <v>146</v>
      </c>
      <c r="K11" s="55" t="s">
        <v>271</v>
      </c>
      <c r="L11" s="53">
        <v>2495</v>
      </c>
      <c r="M11" s="53" t="s">
        <v>146</v>
      </c>
      <c r="N11" s="55" t="s">
        <v>272</v>
      </c>
      <c r="O11" s="53">
        <v>2193</v>
      </c>
      <c r="P11" s="53" t="s">
        <v>146</v>
      </c>
      <c r="Q11" s="55" t="s">
        <v>273</v>
      </c>
      <c r="R11" s="53">
        <v>1336</v>
      </c>
      <c r="S11" s="53" t="s">
        <v>146</v>
      </c>
      <c r="T11" s="50">
        <v>0</v>
      </c>
      <c r="U11" s="50">
        <v>90</v>
      </c>
      <c r="V11" s="50">
        <v>65</v>
      </c>
      <c r="W11" s="50">
        <v>0</v>
      </c>
      <c r="X11" s="50">
        <v>0</v>
      </c>
      <c r="Y11" s="32">
        <f t="shared" si="0"/>
        <v>155</v>
      </c>
      <c r="AA11" s="32" t="s">
        <v>151</v>
      </c>
      <c r="AB11" s="32">
        <v>145</v>
      </c>
      <c r="AC11" s="32">
        <v>195</v>
      </c>
    </row>
    <row r="12" spans="1:29">
      <c r="A12" s="72">
        <v>555041</v>
      </c>
      <c r="B12" s="51" t="s">
        <v>2</v>
      </c>
      <c r="C12" s="72" t="s">
        <v>136</v>
      </c>
      <c r="D12" s="72">
        <v>97</v>
      </c>
      <c r="E12" s="52" t="s">
        <v>138</v>
      </c>
      <c r="F12" s="72"/>
      <c r="G12" s="72"/>
      <c r="H12" s="52" t="s">
        <v>383</v>
      </c>
      <c r="I12" s="72">
        <v>3634</v>
      </c>
      <c r="J12" s="72"/>
      <c r="K12" s="52" t="s">
        <v>384</v>
      </c>
      <c r="L12" s="72">
        <v>3663</v>
      </c>
      <c r="M12" s="72"/>
      <c r="N12" s="52" t="s">
        <v>138</v>
      </c>
      <c r="O12" s="72"/>
      <c r="P12" s="72"/>
      <c r="Q12" s="52" t="s">
        <v>138</v>
      </c>
      <c r="R12" s="72"/>
      <c r="S12" s="72"/>
      <c r="T12" s="50"/>
      <c r="U12" s="50">
        <v>0</v>
      </c>
      <c r="V12" s="50">
        <v>0</v>
      </c>
      <c r="W12" s="50"/>
      <c r="X12" s="50"/>
      <c r="Y12" s="32">
        <f t="shared" si="0"/>
        <v>0</v>
      </c>
      <c r="AA12" s="32" t="s">
        <v>152</v>
      </c>
      <c r="AB12" s="32">
        <v>120</v>
      </c>
      <c r="AC12" s="32">
        <v>160</v>
      </c>
    </row>
    <row r="13" spans="1:29">
      <c r="A13" s="53">
        <v>555040</v>
      </c>
      <c r="B13" s="54" t="s">
        <v>326</v>
      </c>
      <c r="C13" s="53" t="s">
        <v>136</v>
      </c>
      <c r="D13" s="53">
        <v>97</v>
      </c>
      <c r="E13" s="55" t="s">
        <v>138</v>
      </c>
      <c r="F13" s="53"/>
      <c r="G13" s="53"/>
      <c r="H13" s="55" t="s">
        <v>327</v>
      </c>
      <c r="I13" s="53">
        <v>3233</v>
      </c>
      <c r="J13" s="53" t="s">
        <v>170</v>
      </c>
      <c r="K13" s="55" t="s">
        <v>328</v>
      </c>
      <c r="L13" s="53">
        <v>3441</v>
      </c>
      <c r="M13" s="53" t="s">
        <v>170</v>
      </c>
      <c r="N13" s="55" t="s">
        <v>138</v>
      </c>
      <c r="O13" s="53"/>
      <c r="P13" s="53"/>
      <c r="Q13" s="55" t="s">
        <v>138</v>
      </c>
      <c r="R13" s="53"/>
      <c r="S13" s="53"/>
      <c r="T13" s="50"/>
      <c r="U13" s="50">
        <v>0</v>
      </c>
      <c r="V13" s="50">
        <v>0</v>
      </c>
      <c r="W13" s="50"/>
      <c r="X13" s="50"/>
      <c r="Y13" s="50">
        <f t="shared" si="0"/>
        <v>0</v>
      </c>
      <c r="AA13" s="32" t="s">
        <v>153</v>
      </c>
      <c r="AB13" s="32">
        <v>90</v>
      </c>
      <c r="AC13" s="32">
        <v>120</v>
      </c>
    </row>
    <row r="14" spans="1:29">
      <c r="A14" s="72">
        <v>555029</v>
      </c>
      <c r="B14" s="51" t="s">
        <v>94</v>
      </c>
      <c r="C14" s="72" t="s">
        <v>136</v>
      </c>
      <c r="D14" s="72">
        <v>94</v>
      </c>
      <c r="E14" s="52" t="s">
        <v>138</v>
      </c>
      <c r="F14" s="72"/>
      <c r="G14" s="72"/>
      <c r="H14" s="52" t="s">
        <v>385</v>
      </c>
      <c r="I14" s="72">
        <v>1325</v>
      </c>
      <c r="J14" s="72"/>
      <c r="K14" s="52" t="s">
        <v>235</v>
      </c>
      <c r="L14" s="72">
        <v>1581</v>
      </c>
      <c r="M14" s="72" t="s">
        <v>170</v>
      </c>
      <c r="N14" s="52" t="s">
        <v>138</v>
      </c>
      <c r="O14" s="72"/>
      <c r="P14" s="72"/>
      <c r="Q14" s="52" t="s">
        <v>138</v>
      </c>
      <c r="R14" s="72"/>
      <c r="S14" s="72"/>
      <c r="U14" s="32">
        <v>175</v>
      </c>
      <c r="V14" s="32">
        <v>175</v>
      </c>
      <c r="Y14" s="32">
        <f t="shared" si="0"/>
        <v>350</v>
      </c>
      <c r="AA14" s="32" t="s">
        <v>154</v>
      </c>
      <c r="AB14" s="32">
        <v>65</v>
      </c>
      <c r="AC14" s="32">
        <v>85</v>
      </c>
    </row>
    <row r="15" spans="1:29">
      <c r="A15" s="53">
        <v>555043</v>
      </c>
      <c r="B15" s="54" t="s">
        <v>186</v>
      </c>
      <c r="C15" s="53" t="s">
        <v>136</v>
      </c>
      <c r="D15" s="53">
        <v>98</v>
      </c>
      <c r="E15" s="55" t="s">
        <v>215</v>
      </c>
      <c r="F15" s="53">
        <v>593</v>
      </c>
      <c r="G15" s="53" t="s">
        <v>170</v>
      </c>
      <c r="H15" s="55" t="s">
        <v>236</v>
      </c>
      <c r="I15" s="53">
        <v>1758</v>
      </c>
      <c r="J15" s="53" t="s">
        <v>170</v>
      </c>
      <c r="K15" s="55" t="s">
        <v>237</v>
      </c>
      <c r="L15" s="53">
        <v>2040</v>
      </c>
      <c r="M15" s="53" t="s">
        <v>170</v>
      </c>
      <c r="N15" s="55" t="s">
        <v>216</v>
      </c>
      <c r="O15" s="53">
        <v>1142</v>
      </c>
      <c r="P15" s="53" t="s">
        <v>170</v>
      </c>
      <c r="Q15" s="55" t="s">
        <v>217</v>
      </c>
      <c r="R15" s="53">
        <v>791</v>
      </c>
      <c r="S15" s="53" t="s">
        <v>170</v>
      </c>
      <c r="T15" s="32">
        <v>85</v>
      </c>
      <c r="U15" s="32">
        <v>120</v>
      </c>
      <c r="V15" s="32">
        <v>120</v>
      </c>
      <c r="W15" s="32">
        <v>120</v>
      </c>
      <c r="X15" s="32">
        <v>0</v>
      </c>
      <c r="Y15" s="32">
        <f t="shared" si="0"/>
        <v>445</v>
      </c>
    </row>
    <row r="16" spans="1:29" ht="14.25" customHeight="1">
      <c r="A16" s="72">
        <v>555047</v>
      </c>
      <c r="B16" s="51" t="s">
        <v>329</v>
      </c>
      <c r="C16" s="72" t="s">
        <v>136</v>
      </c>
      <c r="D16" s="72">
        <v>97</v>
      </c>
      <c r="E16" s="52" t="s">
        <v>138</v>
      </c>
      <c r="F16" s="72"/>
      <c r="G16" s="72"/>
      <c r="H16" s="52" t="s">
        <v>330</v>
      </c>
      <c r="I16" s="72">
        <v>3761</v>
      </c>
      <c r="J16" s="72" t="s">
        <v>170</v>
      </c>
      <c r="K16" s="52" t="s">
        <v>138</v>
      </c>
      <c r="L16" s="72"/>
      <c r="M16" s="72"/>
      <c r="N16" s="52" t="s">
        <v>138</v>
      </c>
      <c r="O16" s="72"/>
      <c r="P16" s="72"/>
      <c r="Q16" s="52" t="s">
        <v>138</v>
      </c>
      <c r="R16" s="72"/>
      <c r="S16" s="72"/>
      <c r="T16" s="50"/>
      <c r="U16" s="50">
        <v>0</v>
      </c>
      <c r="V16" s="50"/>
      <c r="W16" s="50"/>
      <c r="X16" s="50"/>
      <c r="Y16" s="50">
        <v>0</v>
      </c>
    </row>
    <row r="17" spans="1:29">
      <c r="A17" s="53">
        <v>555044</v>
      </c>
      <c r="B17" s="54" t="s">
        <v>187</v>
      </c>
      <c r="C17" s="53" t="s">
        <v>136</v>
      </c>
      <c r="D17" s="53">
        <v>98</v>
      </c>
      <c r="E17" s="55" t="s">
        <v>138</v>
      </c>
      <c r="F17" s="53"/>
      <c r="G17" s="53"/>
      <c r="H17" s="55" t="s">
        <v>218</v>
      </c>
      <c r="I17" s="53">
        <v>2709</v>
      </c>
      <c r="J17" s="53" t="s">
        <v>170</v>
      </c>
      <c r="K17" s="55" t="s">
        <v>193</v>
      </c>
      <c r="L17" s="53">
        <v>3154</v>
      </c>
      <c r="M17" s="53" t="s">
        <v>170</v>
      </c>
      <c r="N17" s="55" t="s">
        <v>138</v>
      </c>
      <c r="O17" s="53"/>
      <c r="P17" s="53"/>
      <c r="Q17" s="55" t="s">
        <v>138</v>
      </c>
      <c r="R17" s="53"/>
      <c r="S17" s="53"/>
      <c r="U17" s="32">
        <v>65</v>
      </c>
      <c r="V17" s="32">
        <v>0</v>
      </c>
      <c r="Y17" s="32">
        <f>SUM(T17:X17)</f>
        <v>65</v>
      </c>
    </row>
    <row r="18" spans="1:29" s="50" customFormat="1" ht="11.25">
      <c r="A18" s="72">
        <v>555049</v>
      </c>
      <c r="B18" s="51" t="s">
        <v>275</v>
      </c>
      <c r="C18" s="72" t="s">
        <v>136</v>
      </c>
      <c r="D18" s="72">
        <v>91</v>
      </c>
      <c r="E18" s="52" t="s">
        <v>138</v>
      </c>
      <c r="F18" s="72"/>
      <c r="G18" s="72"/>
      <c r="H18" s="52" t="s">
        <v>276</v>
      </c>
      <c r="I18" s="72">
        <v>3418</v>
      </c>
      <c r="J18" s="72"/>
      <c r="K18" s="52" t="s">
        <v>138</v>
      </c>
      <c r="L18" s="72"/>
      <c r="M18" s="72"/>
      <c r="N18" s="52" t="s">
        <v>138</v>
      </c>
      <c r="O18" s="72"/>
      <c r="P18" s="72"/>
      <c r="Q18" s="52" t="s">
        <v>138</v>
      </c>
      <c r="R18" s="57"/>
      <c r="S18" s="57"/>
      <c r="U18" s="50">
        <v>0</v>
      </c>
      <c r="Y18" s="32">
        <f>SUM(T18:X18)</f>
        <v>0</v>
      </c>
    </row>
    <row r="19" spans="1:29" ht="47.25">
      <c r="A19" s="31" t="s">
        <v>120</v>
      </c>
      <c r="B19" s="31" t="s">
        <v>121</v>
      </c>
      <c r="C19" s="31" t="s">
        <v>122</v>
      </c>
      <c r="D19" s="31" t="s">
        <v>123</v>
      </c>
      <c r="E19" s="31" t="s">
        <v>86</v>
      </c>
      <c r="F19" s="31" t="s">
        <v>124</v>
      </c>
      <c r="G19" s="31" t="s">
        <v>125</v>
      </c>
      <c r="H19" s="31" t="s">
        <v>87</v>
      </c>
      <c r="I19" s="31" t="s">
        <v>124</v>
      </c>
      <c r="J19" s="31" t="s">
        <v>125</v>
      </c>
      <c r="K19" s="31" t="s">
        <v>88</v>
      </c>
      <c r="L19" s="31" t="s">
        <v>124</v>
      </c>
      <c r="M19" s="31" t="s">
        <v>125</v>
      </c>
      <c r="N19" s="31" t="s">
        <v>89</v>
      </c>
      <c r="O19" s="31" t="s">
        <v>124</v>
      </c>
      <c r="P19" s="31" t="s">
        <v>125</v>
      </c>
      <c r="Q19" s="31" t="s">
        <v>90</v>
      </c>
      <c r="R19" s="31" t="s">
        <v>124</v>
      </c>
      <c r="S19" s="31" t="s">
        <v>125</v>
      </c>
      <c r="T19" s="33" t="s">
        <v>126</v>
      </c>
      <c r="U19" s="33" t="s">
        <v>127</v>
      </c>
      <c r="V19" s="33" t="s">
        <v>128</v>
      </c>
      <c r="W19" s="33" t="s">
        <v>129</v>
      </c>
      <c r="X19" s="33" t="s">
        <v>130</v>
      </c>
      <c r="Y19" s="33" t="s">
        <v>131</v>
      </c>
      <c r="AA19" s="34" t="s">
        <v>132</v>
      </c>
      <c r="AB19" s="34" t="s">
        <v>133</v>
      </c>
      <c r="AC19" s="34" t="s">
        <v>134</v>
      </c>
    </row>
    <row r="20" spans="1:29">
      <c r="A20" s="72">
        <v>550097</v>
      </c>
      <c r="B20" s="51" t="s">
        <v>278</v>
      </c>
      <c r="C20" s="72" t="s">
        <v>136</v>
      </c>
      <c r="D20" s="72">
        <v>99</v>
      </c>
      <c r="E20" s="52" t="s">
        <v>138</v>
      </c>
      <c r="F20" s="72"/>
      <c r="G20" s="72"/>
      <c r="H20" s="52" t="s">
        <v>386</v>
      </c>
      <c r="I20" s="72">
        <v>5130</v>
      </c>
      <c r="J20" s="72"/>
      <c r="K20" s="52" t="s">
        <v>387</v>
      </c>
      <c r="L20" s="72">
        <v>5404</v>
      </c>
      <c r="M20" s="72"/>
      <c r="N20" s="52" t="s">
        <v>138</v>
      </c>
      <c r="O20" s="72"/>
      <c r="P20" s="72"/>
      <c r="Q20" s="52" t="s">
        <v>138</v>
      </c>
      <c r="R20" s="72"/>
      <c r="S20" s="72"/>
      <c r="U20" s="32">
        <v>0</v>
      </c>
      <c r="V20" s="32">
        <v>0</v>
      </c>
      <c r="W20" s="32">
        <v>0</v>
      </c>
      <c r="Y20" s="32">
        <f t="shared" ref="Y20:Y48" si="1">SUM(T20:X20)</f>
        <v>0</v>
      </c>
      <c r="AA20" s="32" t="s">
        <v>137</v>
      </c>
      <c r="AB20" s="32">
        <v>570</v>
      </c>
      <c r="AC20" s="32">
        <v>800</v>
      </c>
    </row>
    <row r="21" spans="1:29">
      <c r="A21" s="53">
        <v>550073</v>
      </c>
      <c r="B21" s="54" t="s">
        <v>331</v>
      </c>
      <c r="C21" s="53" t="s">
        <v>136</v>
      </c>
      <c r="D21" s="53">
        <v>97</v>
      </c>
      <c r="E21" s="55" t="s">
        <v>138</v>
      </c>
      <c r="F21" s="53"/>
      <c r="G21" s="53"/>
      <c r="H21" s="55" t="s">
        <v>332</v>
      </c>
      <c r="I21" s="53">
        <v>4935</v>
      </c>
      <c r="J21" s="53" t="s">
        <v>146</v>
      </c>
      <c r="K21" s="55" t="s">
        <v>333</v>
      </c>
      <c r="L21" s="53">
        <v>5615</v>
      </c>
      <c r="M21" s="53" t="s">
        <v>146</v>
      </c>
      <c r="N21" s="55" t="s">
        <v>138</v>
      </c>
      <c r="O21" s="53"/>
      <c r="P21" s="53"/>
      <c r="Q21" s="55" t="s">
        <v>138</v>
      </c>
      <c r="R21" s="53"/>
      <c r="S21" s="53"/>
      <c r="U21" s="32">
        <v>0</v>
      </c>
      <c r="V21" s="32">
        <v>0</v>
      </c>
      <c r="Y21" s="32">
        <v>0</v>
      </c>
      <c r="AA21" s="32" t="s">
        <v>139</v>
      </c>
      <c r="AB21" s="32">
        <v>495</v>
      </c>
      <c r="AC21" s="32">
        <v>695</v>
      </c>
    </row>
    <row r="22" spans="1:29">
      <c r="A22" s="72">
        <v>550049</v>
      </c>
      <c r="B22" s="51" t="s">
        <v>219</v>
      </c>
      <c r="C22" s="72" t="s">
        <v>136</v>
      </c>
      <c r="D22" s="72">
        <v>92</v>
      </c>
      <c r="E22" s="52" t="s">
        <v>138</v>
      </c>
      <c r="F22" s="72"/>
      <c r="G22" s="72"/>
      <c r="H22" s="52" t="s">
        <v>388</v>
      </c>
      <c r="I22" s="72">
        <v>3971</v>
      </c>
      <c r="J22" s="72"/>
      <c r="K22" s="52" t="s">
        <v>138</v>
      </c>
      <c r="L22" s="72"/>
      <c r="M22" s="72"/>
      <c r="N22" s="52" t="s">
        <v>138</v>
      </c>
      <c r="O22" s="72"/>
      <c r="P22" s="72"/>
      <c r="Q22" s="52" t="s">
        <v>138</v>
      </c>
      <c r="R22" s="72"/>
      <c r="S22" s="72"/>
      <c r="U22" s="32">
        <v>65</v>
      </c>
      <c r="V22" s="32">
        <v>0</v>
      </c>
      <c r="W22" s="32">
        <v>0</v>
      </c>
      <c r="Y22" s="32">
        <f t="shared" si="1"/>
        <v>65</v>
      </c>
      <c r="AA22" s="32" t="s">
        <v>140</v>
      </c>
      <c r="AB22" s="32">
        <v>420</v>
      </c>
      <c r="AC22" s="32">
        <v>590</v>
      </c>
    </row>
    <row r="23" spans="1:29">
      <c r="A23" s="53">
        <v>550058</v>
      </c>
      <c r="B23" s="54" t="s">
        <v>156</v>
      </c>
      <c r="C23" s="53" t="s">
        <v>136</v>
      </c>
      <c r="D23" s="53">
        <v>93</v>
      </c>
      <c r="E23" s="55" t="s">
        <v>138</v>
      </c>
      <c r="F23" s="53"/>
      <c r="G23" s="53"/>
      <c r="H23" s="55" t="s">
        <v>389</v>
      </c>
      <c r="I23" s="53">
        <v>2412</v>
      </c>
      <c r="J23" s="53"/>
      <c r="K23" s="55" t="s">
        <v>238</v>
      </c>
      <c r="L23" s="53">
        <v>2715</v>
      </c>
      <c r="M23" s="53" t="s">
        <v>170</v>
      </c>
      <c r="N23" s="55" t="s">
        <v>188</v>
      </c>
      <c r="O23" s="53">
        <v>4000</v>
      </c>
      <c r="P23" s="53" t="s">
        <v>146</v>
      </c>
      <c r="Q23" s="55" t="s">
        <v>188</v>
      </c>
      <c r="R23" s="53">
        <v>2252</v>
      </c>
      <c r="S23" s="53" t="s">
        <v>146</v>
      </c>
      <c r="U23" s="50">
        <v>175</v>
      </c>
      <c r="V23" s="50">
        <v>145</v>
      </c>
      <c r="W23" s="50">
        <v>0</v>
      </c>
      <c r="X23" s="50">
        <v>0</v>
      </c>
      <c r="Y23" s="32">
        <f>SUM(U23:X23)</f>
        <v>320</v>
      </c>
      <c r="AA23" s="32" t="s">
        <v>141</v>
      </c>
      <c r="AB23" s="32">
        <v>350</v>
      </c>
      <c r="AC23" s="32">
        <v>485</v>
      </c>
    </row>
    <row r="24" spans="1:29">
      <c r="A24" s="72">
        <v>550096</v>
      </c>
      <c r="B24" s="51" t="s">
        <v>279</v>
      </c>
      <c r="C24" s="72" t="s">
        <v>136</v>
      </c>
      <c r="D24" s="72">
        <v>99</v>
      </c>
      <c r="E24" s="52" t="s">
        <v>138</v>
      </c>
      <c r="F24" s="72"/>
      <c r="G24" s="72"/>
      <c r="H24" s="52" t="s">
        <v>420</v>
      </c>
      <c r="I24" s="72">
        <v>4918</v>
      </c>
      <c r="J24" s="72"/>
      <c r="K24" s="52" t="s">
        <v>421</v>
      </c>
      <c r="L24" s="72">
        <v>4577</v>
      </c>
      <c r="M24" s="72"/>
      <c r="N24" s="52" t="s">
        <v>422</v>
      </c>
      <c r="O24" s="72">
        <v>3340</v>
      </c>
      <c r="P24" s="72"/>
      <c r="Q24" s="52" t="s">
        <v>280</v>
      </c>
      <c r="R24" s="72">
        <v>1911</v>
      </c>
      <c r="S24" s="72" t="s">
        <v>155</v>
      </c>
      <c r="U24" s="32">
        <v>0</v>
      </c>
      <c r="V24" s="32">
        <v>0</v>
      </c>
      <c r="W24" s="32">
        <v>0</v>
      </c>
      <c r="X24" s="32">
        <v>0</v>
      </c>
      <c r="Y24" s="32">
        <f t="shared" si="1"/>
        <v>0</v>
      </c>
      <c r="AA24" s="32" t="s">
        <v>142</v>
      </c>
      <c r="AB24" s="32">
        <v>305</v>
      </c>
      <c r="AC24" s="32">
        <v>420</v>
      </c>
    </row>
    <row r="25" spans="1:29">
      <c r="A25" s="53">
        <v>550092</v>
      </c>
      <c r="B25" s="54" t="s">
        <v>220</v>
      </c>
      <c r="C25" s="53" t="s">
        <v>136</v>
      </c>
      <c r="D25" s="53">
        <v>93</v>
      </c>
      <c r="E25" s="55" t="s">
        <v>138</v>
      </c>
      <c r="F25" s="53"/>
      <c r="G25" s="53"/>
      <c r="H25" s="55" t="s">
        <v>221</v>
      </c>
      <c r="I25" s="53">
        <v>5504</v>
      </c>
      <c r="J25" s="53" t="s">
        <v>170</v>
      </c>
      <c r="K25" s="55" t="s">
        <v>138</v>
      </c>
      <c r="L25" s="53"/>
      <c r="M25" s="53"/>
      <c r="N25" s="55" t="s">
        <v>138</v>
      </c>
      <c r="O25" s="53"/>
      <c r="P25" s="53"/>
      <c r="Q25" s="55" t="s">
        <v>138</v>
      </c>
      <c r="R25" s="53"/>
      <c r="S25" s="53"/>
      <c r="U25" s="32">
        <v>0</v>
      </c>
      <c r="V25" s="32">
        <v>0</v>
      </c>
      <c r="W25" s="32">
        <v>0</v>
      </c>
      <c r="Y25" s="32">
        <f t="shared" si="1"/>
        <v>0</v>
      </c>
      <c r="AA25" s="32" t="s">
        <v>144</v>
      </c>
      <c r="AB25" s="32">
        <v>260</v>
      </c>
      <c r="AC25" s="32">
        <v>355</v>
      </c>
    </row>
    <row r="26" spans="1:29" s="50" customFormat="1" ht="11.25">
      <c r="A26" s="72">
        <v>550038</v>
      </c>
      <c r="B26" s="51" t="s">
        <v>106</v>
      </c>
      <c r="C26" s="72" t="s">
        <v>136</v>
      </c>
      <c r="D26" s="72">
        <v>89</v>
      </c>
      <c r="E26" s="52" t="s">
        <v>390</v>
      </c>
      <c r="F26" s="72">
        <v>2095</v>
      </c>
      <c r="G26" s="72" t="s">
        <v>146</v>
      </c>
      <c r="H26" s="52" t="s">
        <v>391</v>
      </c>
      <c r="I26" s="72">
        <v>1854</v>
      </c>
      <c r="J26" s="72" t="s">
        <v>170</v>
      </c>
      <c r="K26" s="52" t="s">
        <v>392</v>
      </c>
      <c r="L26" s="72">
        <v>4591</v>
      </c>
      <c r="M26" s="72" t="s">
        <v>146</v>
      </c>
      <c r="N26" s="52" t="s">
        <v>393</v>
      </c>
      <c r="O26" s="72">
        <v>3705</v>
      </c>
      <c r="P26" s="72" t="s">
        <v>146</v>
      </c>
      <c r="Q26" s="52" t="s">
        <v>394</v>
      </c>
      <c r="R26" s="72">
        <v>2175</v>
      </c>
      <c r="S26" s="72" t="s">
        <v>146</v>
      </c>
      <c r="T26" s="50">
        <v>0</v>
      </c>
      <c r="U26" s="50">
        <v>205</v>
      </c>
      <c r="V26" s="50">
        <v>0</v>
      </c>
      <c r="W26" s="50">
        <v>0</v>
      </c>
      <c r="X26" s="50">
        <v>0</v>
      </c>
      <c r="Y26" s="32">
        <f t="shared" si="1"/>
        <v>205</v>
      </c>
      <c r="AA26" s="32" t="s">
        <v>147</v>
      </c>
      <c r="AB26" s="32">
        <v>230</v>
      </c>
      <c r="AC26" s="32">
        <v>315</v>
      </c>
    </row>
    <row r="27" spans="1:29">
      <c r="A27" s="53">
        <v>550071</v>
      </c>
      <c r="B27" s="54" t="s">
        <v>108</v>
      </c>
      <c r="C27" s="53" t="s">
        <v>136</v>
      </c>
      <c r="D27" s="53">
        <v>94</v>
      </c>
      <c r="E27" s="55" t="s">
        <v>138</v>
      </c>
      <c r="F27" s="53"/>
      <c r="G27" s="53"/>
      <c r="H27" s="55" t="s">
        <v>281</v>
      </c>
      <c r="I27" s="53">
        <v>2253</v>
      </c>
      <c r="J27" s="53" t="s">
        <v>170</v>
      </c>
      <c r="K27" s="55" t="s">
        <v>199</v>
      </c>
      <c r="L27" s="53">
        <v>3367</v>
      </c>
      <c r="M27" s="53" t="s">
        <v>170</v>
      </c>
      <c r="N27" s="55" t="s">
        <v>282</v>
      </c>
      <c r="O27" s="53">
        <v>3620</v>
      </c>
      <c r="P27" s="53" t="s">
        <v>146</v>
      </c>
      <c r="Q27" s="55" t="s">
        <v>138</v>
      </c>
      <c r="R27" s="53"/>
      <c r="S27" s="53"/>
      <c r="U27" s="32">
        <v>175</v>
      </c>
      <c r="V27" s="32">
        <v>90</v>
      </c>
      <c r="W27" s="32">
        <v>0</v>
      </c>
      <c r="Y27" s="32">
        <f t="shared" si="1"/>
        <v>265</v>
      </c>
      <c r="AA27" s="32" t="s">
        <v>149</v>
      </c>
      <c r="AB27" s="32">
        <v>205</v>
      </c>
      <c r="AC27" s="32">
        <v>275</v>
      </c>
    </row>
    <row r="28" spans="1:29">
      <c r="A28" s="72">
        <v>550086</v>
      </c>
      <c r="B28" s="51" t="s">
        <v>189</v>
      </c>
      <c r="C28" s="72" t="s">
        <v>136</v>
      </c>
      <c r="D28" s="72">
        <v>98</v>
      </c>
      <c r="E28" s="52" t="s">
        <v>423</v>
      </c>
      <c r="F28" s="72">
        <v>952</v>
      </c>
      <c r="G28" s="72"/>
      <c r="H28" s="52" t="s">
        <v>395</v>
      </c>
      <c r="I28" s="72">
        <v>770</v>
      </c>
      <c r="J28" s="72"/>
      <c r="K28" s="52" t="s">
        <v>334</v>
      </c>
      <c r="L28" s="72">
        <v>1099</v>
      </c>
      <c r="M28" s="72"/>
      <c r="N28" s="52" t="s">
        <v>424</v>
      </c>
      <c r="O28" s="72">
        <v>1473</v>
      </c>
      <c r="P28" s="72"/>
      <c r="Q28" s="52" t="s">
        <v>396</v>
      </c>
      <c r="R28" s="72">
        <v>811</v>
      </c>
      <c r="S28" s="72" t="s">
        <v>155</v>
      </c>
      <c r="T28" s="32">
        <v>120</v>
      </c>
      <c r="U28" s="32">
        <v>305</v>
      </c>
      <c r="V28" s="32">
        <v>260</v>
      </c>
      <c r="W28" s="32">
        <v>160</v>
      </c>
      <c r="X28" s="32">
        <v>120</v>
      </c>
      <c r="Y28" s="32">
        <f t="shared" si="1"/>
        <v>965</v>
      </c>
      <c r="AA28" s="32" t="s">
        <v>150</v>
      </c>
      <c r="AB28" s="32">
        <v>175</v>
      </c>
      <c r="AC28" s="32">
        <v>235</v>
      </c>
    </row>
    <row r="29" spans="1:29">
      <c r="A29" s="53">
        <v>550072</v>
      </c>
      <c r="B29" s="54" t="s">
        <v>157</v>
      </c>
      <c r="C29" s="53" t="s">
        <v>136</v>
      </c>
      <c r="D29" s="53">
        <v>95</v>
      </c>
      <c r="E29" s="55" t="s">
        <v>138</v>
      </c>
      <c r="F29" s="53"/>
      <c r="G29" s="53"/>
      <c r="H29" s="55" t="s">
        <v>283</v>
      </c>
      <c r="I29" s="53">
        <v>5657</v>
      </c>
      <c r="J29" s="53" t="s">
        <v>155</v>
      </c>
      <c r="K29" s="55" t="s">
        <v>138</v>
      </c>
      <c r="L29" s="53"/>
      <c r="M29" s="53"/>
      <c r="N29" s="55" t="s">
        <v>138</v>
      </c>
      <c r="O29" s="53"/>
      <c r="P29" s="53"/>
      <c r="Q29" s="55" t="s">
        <v>138</v>
      </c>
      <c r="R29" s="53"/>
      <c r="S29" s="53"/>
      <c r="U29" s="32">
        <v>0</v>
      </c>
      <c r="Y29" s="32">
        <f t="shared" si="1"/>
        <v>0</v>
      </c>
      <c r="AA29" s="32" t="s">
        <v>151</v>
      </c>
      <c r="AB29" s="32">
        <v>145</v>
      </c>
      <c r="AC29" s="32">
        <v>195</v>
      </c>
    </row>
    <row r="30" spans="1:29">
      <c r="A30" s="72">
        <v>550034</v>
      </c>
      <c r="B30" s="51" t="s">
        <v>119</v>
      </c>
      <c r="C30" s="72" t="s">
        <v>136</v>
      </c>
      <c r="D30" s="72">
        <v>73</v>
      </c>
      <c r="E30" s="52" t="s">
        <v>138</v>
      </c>
      <c r="F30" s="72"/>
      <c r="G30" s="72"/>
      <c r="H30" s="52" t="s">
        <v>397</v>
      </c>
      <c r="I30" s="72">
        <v>5303</v>
      </c>
      <c r="J30" s="72"/>
      <c r="K30" s="52" t="s">
        <v>138</v>
      </c>
      <c r="L30" s="72"/>
      <c r="M30" s="72"/>
      <c r="N30" s="52" t="s">
        <v>138</v>
      </c>
      <c r="O30" s="72"/>
      <c r="P30" s="72"/>
      <c r="Q30" s="52" t="s">
        <v>138</v>
      </c>
      <c r="R30" s="72"/>
      <c r="S30" s="72"/>
      <c r="U30" s="32">
        <v>0</v>
      </c>
      <c r="Y30" s="32">
        <f t="shared" si="1"/>
        <v>0</v>
      </c>
      <c r="AA30" s="32" t="s">
        <v>152</v>
      </c>
      <c r="AB30" s="32">
        <v>120</v>
      </c>
      <c r="AC30" s="32">
        <v>160</v>
      </c>
    </row>
    <row r="31" spans="1:29">
      <c r="A31" s="53">
        <v>550080</v>
      </c>
      <c r="B31" s="54" t="s">
        <v>284</v>
      </c>
      <c r="C31" s="53" t="s">
        <v>136</v>
      </c>
      <c r="D31" s="53">
        <v>84</v>
      </c>
      <c r="E31" s="55" t="s">
        <v>138</v>
      </c>
      <c r="F31" s="53"/>
      <c r="G31" s="53"/>
      <c r="H31" s="55" t="s">
        <v>138</v>
      </c>
      <c r="I31" s="53"/>
      <c r="J31" s="53"/>
      <c r="K31" s="55" t="s">
        <v>138</v>
      </c>
      <c r="L31" s="53"/>
      <c r="M31" s="53"/>
      <c r="N31" s="55" t="s">
        <v>138</v>
      </c>
      <c r="O31" s="53"/>
      <c r="P31" s="53"/>
      <c r="Q31" s="55" t="s">
        <v>138</v>
      </c>
      <c r="R31" s="53"/>
      <c r="S31" s="53"/>
      <c r="U31" s="32">
        <v>0</v>
      </c>
      <c r="Y31" s="32">
        <f t="shared" si="1"/>
        <v>0</v>
      </c>
      <c r="AA31" s="32" t="s">
        <v>153</v>
      </c>
      <c r="AB31" s="32">
        <v>90</v>
      </c>
      <c r="AC31" s="32">
        <v>120</v>
      </c>
    </row>
    <row r="32" spans="1:29">
      <c r="A32" s="72">
        <v>550057</v>
      </c>
      <c r="B32" s="51" t="s">
        <v>222</v>
      </c>
      <c r="C32" s="72" t="s">
        <v>136</v>
      </c>
      <c r="D32" s="72">
        <v>93</v>
      </c>
      <c r="E32" s="52" t="s">
        <v>138</v>
      </c>
      <c r="F32" s="72"/>
      <c r="G32" s="72"/>
      <c r="H32" s="52" t="s">
        <v>223</v>
      </c>
      <c r="I32" s="72">
        <v>5941</v>
      </c>
      <c r="J32" s="72" t="s">
        <v>155</v>
      </c>
      <c r="K32" s="52" t="s">
        <v>138</v>
      </c>
      <c r="L32" s="72"/>
      <c r="M32" s="72"/>
      <c r="N32" s="52" t="s">
        <v>138</v>
      </c>
      <c r="O32" s="72"/>
      <c r="P32" s="72"/>
      <c r="Q32" s="52" t="s">
        <v>138</v>
      </c>
      <c r="R32" s="72"/>
      <c r="S32" s="72"/>
      <c r="U32" s="32">
        <v>0</v>
      </c>
      <c r="Y32" s="32">
        <f t="shared" si="1"/>
        <v>0</v>
      </c>
      <c r="AA32" s="32" t="s">
        <v>154</v>
      </c>
      <c r="AB32" s="32">
        <v>65</v>
      </c>
      <c r="AC32" s="32">
        <v>85</v>
      </c>
    </row>
    <row r="33" spans="1:25">
      <c r="A33" s="53">
        <v>550079</v>
      </c>
      <c r="B33" s="54" t="s">
        <v>113</v>
      </c>
      <c r="C33" s="53" t="s">
        <v>136</v>
      </c>
      <c r="D33" s="53">
        <v>59</v>
      </c>
      <c r="E33" s="55" t="s">
        <v>138</v>
      </c>
      <c r="F33" s="53"/>
      <c r="G33" s="53"/>
      <c r="H33" s="55" t="s">
        <v>224</v>
      </c>
      <c r="I33" s="53">
        <v>5918</v>
      </c>
      <c r="J33" s="53" t="s">
        <v>155</v>
      </c>
      <c r="K33" s="55" t="s">
        <v>138</v>
      </c>
      <c r="L33" s="53"/>
      <c r="M33" s="53"/>
      <c r="N33" s="55" t="s">
        <v>138</v>
      </c>
      <c r="O33" s="53"/>
      <c r="P33" s="53"/>
      <c r="Q33" s="55" t="s">
        <v>138</v>
      </c>
      <c r="R33" s="53"/>
      <c r="S33" s="53"/>
      <c r="U33" s="32">
        <v>0</v>
      </c>
      <c r="Y33" s="32">
        <f t="shared" si="1"/>
        <v>0</v>
      </c>
    </row>
    <row r="34" spans="1:25">
      <c r="A34" s="72">
        <v>550021</v>
      </c>
      <c r="B34" s="51" t="s">
        <v>285</v>
      </c>
      <c r="C34" s="72" t="s">
        <v>136</v>
      </c>
      <c r="D34" s="72">
        <v>85</v>
      </c>
      <c r="E34" s="52" t="s">
        <v>138</v>
      </c>
      <c r="F34" s="72"/>
      <c r="G34" s="72"/>
      <c r="H34" s="52" t="s">
        <v>398</v>
      </c>
      <c r="I34" s="72">
        <v>4308</v>
      </c>
      <c r="J34" s="72"/>
      <c r="K34" s="52" t="s">
        <v>286</v>
      </c>
      <c r="L34" s="72">
        <v>4102</v>
      </c>
      <c r="M34" s="72" t="s">
        <v>146</v>
      </c>
      <c r="N34" s="52" t="s">
        <v>138</v>
      </c>
      <c r="O34" s="72"/>
      <c r="P34" s="72"/>
      <c r="Q34" s="52" t="s">
        <v>138</v>
      </c>
      <c r="R34" s="72"/>
      <c r="S34" s="72"/>
      <c r="U34" s="32">
        <v>65</v>
      </c>
      <c r="V34" s="32">
        <v>65</v>
      </c>
      <c r="Y34" s="32">
        <f t="shared" si="1"/>
        <v>130</v>
      </c>
    </row>
    <row r="35" spans="1:25" s="50" customFormat="1" ht="11.25">
      <c r="A35" s="53">
        <v>550044</v>
      </c>
      <c r="B35" s="54" t="s">
        <v>303</v>
      </c>
      <c r="C35" s="53" t="s">
        <v>136</v>
      </c>
      <c r="D35" s="53">
        <v>91</v>
      </c>
      <c r="E35" s="55" t="s">
        <v>138</v>
      </c>
      <c r="F35" s="53"/>
      <c r="G35" s="53"/>
      <c r="H35" s="55" t="s">
        <v>399</v>
      </c>
      <c r="I35" s="53">
        <v>3628</v>
      </c>
      <c r="J35" s="53"/>
      <c r="K35" s="55" t="s">
        <v>400</v>
      </c>
      <c r="L35" s="53">
        <v>4031</v>
      </c>
      <c r="M35" s="53"/>
      <c r="N35" s="55" t="s">
        <v>138</v>
      </c>
      <c r="O35" s="53"/>
      <c r="P35" s="53"/>
      <c r="Q35" s="55" t="s">
        <v>138</v>
      </c>
      <c r="R35" s="53"/>
      <c r="S35" s="53"/>
      <c r="U35" s="50">
        <v>90</v>
      </c>
      <c r="V35" s="50">
        <v>65</v>
      </c>
      <c r="Y35" s="50">
        <f t="shared" si="1"/>
        <v>155</v>
      </c>
    </row>
    <row r="36" spans="1:25">
      <c r="A36" s="72">
        <v>550090</v>
      </c>
      <c r="B36" s="51" t="s">
        <v>72</v>
      </c>
      <c r="C36" s="72" t="s">
        <v>136</v>
      </c>
      <c r="D36" s="72">
        <v>98</v>
      </c>
      <c r="E36" s="52" t="s">
        <v>138</v>
      </c>
      <c r="F36" s="72"/>
      <c r="G36" s="72"/>
      <c r="H36" s="52" t="s">
        <v>401</v>
      </c>
      <c r="I36" s="72">
        <v>4900</v>
      </c>
      <c r="J36" s="72"/>
      <c r="K36" s="52" t="s">
        <v>138</v>
      </c>
      <c r="L36" s="72"/>
      <c r="M36" s="72"/>
      <c r="N36" s="52" t="s">
        <v>138</v>
      </c>
      <c r="O36" s="72"/>
      <c r="P36" s="72"/>
      <c r="Q36" s="52" t="s">
        <v>138</v>
      </c>
      <c r="R36" s="72"/>
      <c r="S36" s="72"/>
      <c r="U36" s="32">
        <v>0</v>
      </c>
      <c r="Y36" s="32">
        <f t="shared" si="1"/>
        <v>0</v>
      </c>
    </row>
    <row r="37" spans="1:25">
      <c r="A37" s="53">
        <v>550061</v>
      </c>
      <c r="B37" s="54" t="s">
        <v>158</v>
      </c>
      <c r="C37" s="53" t="s">
        <v>136</v>
      </c>
      <c r="D37" s="53">
        <v>94</v>
      </c>
      <c r="E37" s="55" t="s">
        <v>138</v>
      </c>
      <c r="F37" s="53"/>
      <c r="G37" s="53"/>
      <c r="H37" s="56" t="s">
        <v>431</v>
      </c>
      <c r="I37" s="53">
        <v>813</v>
      </c>
      <c r="J37" s="53"/>
      <c r="K37" s="55" t="s">
        <v>287</v>
      </c>
      <c r="L37" s="53">
        <v>1310</v>
      </c>
      <c r="M37" s="53" t="s">
        <v>170</v>
      </c>
      <c r="N37" s="55" t="s">
        <v>288</v>
      </c>
      <c r="O37" s="53">
        <v>3299</v>
      </c>
      <c r="P37" s="53" t="s">
        <v>146</v>
      </c>
      <c r="Q37" s="55" t="s">
        <v>138</v>
      </c>
      <c r="R37" s="53"/>
      <c r="S37" s="53"/>
      <c r="U37" s="32">
        <v>305</v>
      </c>
      <c r="V37" s="32">
        <v>260</v>
      </c>
      <c r="W37" s="32">
        <v>0</v>
      </c>
      <c r="Y37" s="32">
        <f>SUM(U37:X37)</f>
        <v>565</v>
      </c>
    </row>
    <row r="38" spans="1:25">
      <c r="A38" s="72">
        <v>550078</v>
      </c>
      <c r="B38" s="51" t="s">
        <v>114</v>
      </c>
      <c r="C38" s="72" t="s">
        <v>136</v>
      </c>
      <c r="D38" s="72">
        <v>97</v>
      </c>
      <c r="E38" s="52" t="s">
        <v>425</v>
      </c>
      <c r="F38" s="72">
        <v>747</v>
      </c>
      <c r="G38" s="72"/>
      <c r="H38" s="52" t="s">
        <v>402</v>
      </c>
      <c r="I38" s="72">
        <v>2441</v>
      </c>
      <c r="J38" s="72"/>
      <c r="K38" s="62" t="s">
        <v>432</v>
      </c>
      <c r="L38" s="72">
        <v>2605</v>
      </c>
      <c r="M38" s="72"/>
      <c r="N38" s="52" t="s">
        <v>426</v>
      </c>
      <c r="O38" s="72">
        <v>1605</v>
      </c>
      <c r="P38" s="72"/>
      <c r="Q38" s="52" t="s">
        <v>225</v>
      </c>
      <c r="R38" s="72">
        <v>1547</v>
      </c>
      <c r="S38" s="72" t="s">
        <v>155</v>
      </c>
      <c r="T38" s="32">
        <v>195</v>
      </c>
      <c r="U38" s="32">
        <v>175</v>
      </c>
      <c r="V38" s="32">
        <v>175</v>
      </c>
      <c r="W38" s="32">
        <v>160</v>
      </c>
      <c r="X38" s="32">
        <v>0</v>
      </c>
      <c r="Y38" s="32">
        <f t="shared" si="1"/>
        <v>705</v>
      </c>
    </row>
    <row r="39" spans="1:25">
      <c r="A39" s="53">
        <v>550075</v>
      </c>
      <c r="B39" s="54" t="s">
        <v>159</v>
      </c>
      <c r="C39" s="53" t="s">
        <v>136</v>
      </c>
      <c r="D39" s="53">
        <v>97</v>
      </c>
      <c r="E39" s="55" t="s">
        <v>138</v>
      </c>
      <c r="F39" s="53"/>
      <c r="G39" s="53"/>
      <c r="H39" s="55" t="s">
        <v>289</v>
      </c>
      <c r="I39" s="53">
        <v>3562</v>
      </c>
      <c r="J39" s="53" t="s">
        <v>170</v>
      </c>
      <c r="K39" s="55" t="s">
        <v>200</v>
      </c>
      <c r="L39" s="53">
        <v>3586</v>
      </c>
      <c r="M39" s="53" t="s">
        <v>170</v>
      </c>
      <c r="N39" s="55" t="s">
        <v>138</v>
      </c>
      <c r="O39" s="53"/>
      <c r="P39" s="53"/>
      <c r="Q39" s="55" t="s">
        <v>138</v>
      </c>
      <c r="R39" s="53"/>
      <c r="S39" s="53"/>
      <c r="U39" s="32">
        <v>90</v>
      </c>
      <c r="V39" s="32">
        <v>90</v>
      </c>
      <c r="Y39" s="32">
        <f t="shared" si="1"/>
        <v>180</v>
      </c>
    </row>
    <row r="40" spans="1:25">
      <c r="A40" s="72">
        <v>550089</v>
      </c>
      <c r="B40" s="51" t="s">
        <v>290</v>
      </c>
      <c r="C40" s="72" t="s">
        <v>136</v>
      </c>
      <c r="D40" s="72">
        <v>98</v>
      </c>
      <c r="E40" s="52" t="s">
        <v>138</v>
      </c>
      <c r="F40" s="72"/>
      <c r="G40" s="72"/>
      <c r="H40" s="52" t="s">
        <v>403</v>
      </c>
      <c r="I40" s="72">
        <v>5565</v>
      </c>
      <c r="J40" s="72"/>
      <c r="K40" s="52" t="s">
        <v>138</v>
      </c>
      <c r="L40" s="72"/>
      <c r="M40" s="72"/>
      <c r="N40" s="52" t="s">
        <v>138</v>
      </c>
      <c r="O40" s="72"/>
      <c r="P40" s="72"/>
      <c r="Q40" s="52" t="s">
        <v>138</v>
      </c>
      <c r="R40" s="72"/>
      <c r="S40" s="72"/>
      <c r="U40" s="32">
        <v>0</v>
      </c>
      <c r="Y40" s="32">
        <f t="shared" si="1"/>
        <v>0</v>
      </c>
    </row>
    <row r="41" spans="1:25">
      <c r="A41" s="53">
        <v>550065</v>
      </c>
      <c r="B41" s="54" t="s">
        <v>107</v>
      </c>
      <c r="C41" s="53" t="s">
        <v>136</v>
      </c>
      <c r="D41" s="53">
        <v>93</v>
      </c>
      <c r="E41" s="55" t="s">
        <v>201</v>
      </c>
      <c r="F41" s="53">
        <v>1500</v>
      </c>
      <c r="G41" s="53" t="s">
        <v>170</v>
      </c>
      <c r="H41" s="55" t="s">
        <v>291</v>
      </c>
      <c r="I41" s="53">
        <v>1613</v>
      </c>
      <c r="J41" s="53" t="s">
        <v>170</v>
      </c>
      <c r="K41" s="55" t="s">
        <v>292</v>
      </c>
      <c r="L41" s="53">
        <v>2508</v>
      </c>
      <c r="M41" s="53" t="s">
        <v>170</v>
      </c>
      <c r="N41" s="55" t="s">
        <v>202</v>
      </c>
      <c r="O41" s="53">
        <v>2728</v>
      </c>
      <c r="P41" s="53" t="s">
        <v>170</v>
      </c>
      <c r="Q41" s="55" t="s">
        <v>293</v>
      </c>
      <c r="R41" s="53">
        <v>1376</v>
      </c>
      <c r="S41" s="53" t="s">
        <v>155</v>
      </c>
      <c r="T41" s="32">
        <v>0</v>
      </c>
      <c r="U41" s="32">
        <v>230</v>
      </c>
      <c r="V41" s="32">
        <v>175</v>
      </c>
      <c r="W41" s="32">
        <v>0</v>
      </c>
      <c r="X41" s="32">
        <v>0</v>
      </c>
      <c r="Y41" s="32">
        <f t="shared" si="1"/>
        <v>405</v>
      </c>
    </row>
    <row r="42" spans="1:25">
      <c r="A42" s="72">
        <v>550055</v>
      </c>
      <c r="B42" s="51" t="s">
        <v>226</v>
      </c>
      <c r="C42" s="72" t="s">
        <v>136</v>
      </c>
      <c r="D42" s="72">
        <v>92</v>
      </c>
      <c r="E42" s="52" t="s">
        <v>138</v>
      </c>
      <c r="F42" s="72"/>
      <c r="G42" s="72"/>
      <c r="H42" s="52" t="s">
        <v>227</v>
      </c>
      <c r="I42" s="72">
        <v>4564</v>
      </c>
      <c r="J42" s="72" t="s">
        <v>155</v>
      </c>
      <c r="K42" s="52" t="s">
        <v>138</v>
      </c>
      <c r="L42" s="72"/>
      <c r="M42" s="72"/>
      <c r="N42" s="52" t="s">
        <v>138</v>
      </c>
      <c r="O42" s="72"/>
      <c r="P42" s="72"/>
      <c r="Q42" s="52" t="s">
        <v>138</v>
      </c>
      <c r="R42" s="72"/>
      <c r="S42" s="72"/>
      <c r="U42" s="32">
        <v>0</v>
      </c>
      <c r="V42" s="32">
        <v>0</v>
      </c>
      <c r="Y42" s="32">
        <f t="shared" si="1"/>
        <v>0</v>
      </c>
    </row>
    <row r="43" spans="1:25">
      <c r="A43" s="53">
        <v>550088</v>
      </c>
      <c r="B43" s="54" t="s">
        <v>190</v>
      </c>
      <c r="C43" s="53" t="s">
        <v>136</v>
      </c>
      <c r="D43" s="53">
        <v>97</v>
      </c>
      <c r="E43" s="55" t="s">
        <v>138</v>
      </c>
      <c r="F43" s="53"/>
      <c r="G43" s="53"/>
      <c r="H43" s="55" t="s">
        <v>228</v>
      </c>
      <c r="I43" s="53">
        <v>5814</v>
      </c>
      <c r="J43" s="53" t="s">
        <v>155</v>
      </c>
      <c r="K43" s="55" t="s">
        <v>138</v>
      </c>
      <c r="L43" s="53"/>
      <c r="M43" s="53"/>
      <c r="N43" s="55" t="s">
        <v>138</v>
      </c>
      <c r="O43" s="53"/>
      <c r="P43" s="53"/>
      <c r="Q43" s="55" t="s">
        <v>138</v>
      </c>
      <c r="R43" s="53"/>
      <c r="S43" s="53"/>
      <c r="U43" s="32">
        <v>0</v>
      </c>
      <c r="V43" s="32">
        <v>0</v>
      </c>
      <c r="Y43" s="32">
        <f t="shared" si="1"/>
        <v>0</v>
      </c>
    </row>
    <row r="44" spans="1:25" s="50" customFormat="1" ht="11.25">
      <c r="A44" s="72">
        <v>550091</v>
      </c>
      <c r="B44" s="51" t="s">
        <v>191</v>
      </c>
      <c r="C44" s="72" t="s">
        <v>136</v>
      </c>
      <c r="D44" s="72">
        <v>98</v>
      </c>
      <c r="E44" s="52" t="s">
        <v>138</v>
      </c>
      <c r="F44" s="72"/>
      <c r="G44" s="72"/>
      <c r="H44" s="52" t="s">
        <v>229</v>
      </c>
      <c r="I44" s="72">
        <v>5563</v>
      </c>
      <c r="J44" s="72" t="s">
        <v>170</v>
      </c>
      <c r="K44" s="52" t="s">
        <v>138</v>
      </c>
      <c r="L44" s="72"/>
      <c r="M44" s="72"/>
      <c r="N44" s="52" t="s">
        <v>138</v>
      </c>
      <c r="O44" s="72"/>
      <c r="P44" s="72"/>
      <c r="Q44" s="52" t="s">
        <v>138</v>
      </c>
      <c r="R44" s="72"/>
      <c r="S44" s="72"/>
      <c r="T44" s="32"/>
      <c r="U44" s="32">
        <v>0</v>
      </c>
      <c r="V44" s="32">
        <v>0</v>
      </c>
      <c r="W44" s="32"/>
      <c r="X44" s="32"/>
      <c r="Y44" s="32">
        <f t="shared" si="1"/>
        <v>0</v>
      </c>
    </row>
    <row r="45" spans="1:25">
      <c r="A45" s="53">
        <v>550095</v>
      </c>
      <c r="B45" s="54" t="s">
        <v>294</v>
      </c>
      <c r="C45" s="53" t="s">
        <v>136</v>
      </c>
      <c r="D45" s="53">
        <v>99</v>
      </c>
      <c r="E45" s="55" t="s">
        <v>138</v>
      </c>
      <c r="F45" s="53"/>
      <c r="G45" s="53"/>
      <c r="H45" s="55" t="s">
        <v>404</v>
      </c>
      <c r="I45" s="53">
        <v>4335</v>
      </c>
      <c r="J45" s="53"/>
      <c r="K45" s="55" t="s">
        <v>138</v>
      </c>
      <c r="L45" s="53"/>
      <c r="M45" s="53"/>
      <c r="N45" s="55" t="s">
        <v>138</v>
      </c>
      <c r="O45" s="53"/>
      <c r="P45" s="53"/>
      <c r="Q45" s="55" t="s">
        <v>138</v>
      </c>
      <c r="R45" s="53"/>
      <c r="S45" s="53"/>
      <c r="U45" s="32">
        <v>65</v>
      </c>
      <c r="V45" s="32">
        <v>0</v>
      </c>
      <c r="Y45" s="32">
        <f>SUM(U45:X45)</f>
        <v>65</v>
      </c>
    </row>
    <row r="46" spans="1:25">
      <c r="A46" s="72">
        <v>550087</v>
      </c>
      <c r="B46" s="51" t="s">
        <v>192</v>
      </c>
      <c r="C46" s="72" t="s">
        <v>136</v>
      </c>
      <c r="D46" s="72">
        <v>98</v>
      </c>
      <c r="E46" s="52" t="s">
        <v>427</v>
      </c>
      <c r="F46" s="72">
        <v>1285</v>
      </c>
      <c r="G46" s="72"/>
      <c r="H46" s="52" t="s">
        <v>405</v>
      </c>
      <c r="I46" s="72">
        <v>2254</v>
      </c>
      <c r="J46" s="72"/>
      <c r="K46" s="52" t="s">
        <v>295</v>
      </c>
      <c r="L46" s="72">
        <v>2839</v>
      </c>
      <c r="M46" s="72"/>
      <c r="N46" s="52" t="s">
        <v>428</v>
      </c>
      <c r="O46" s="72">
        <v>2240</v>
      </c>
      <c r="P46" s="72"/>
      <c r="Q46" s="52" t="s">
        <v>296</v>
      </c>
      <c r="R46" s="72">
        <v>1195</v>
      </c>
      <c r="S46" s="72"/>
      <c r="T46" s="32">
        <v>85</v>
      </c>
      <c r="U46" s="32">
        <v>175</v>
      </c>
      <c r="V46" s="32">
        <v>145</v>
      </c>
      <c r="W46" s="32">
        <v>85</v>
      </c>
      <c r="X46" s="32">
        <v>0</v>
      </c>
      <c r="Y46" s="32">
        <f t="shared" si="1"/>
        <v>490</v>
      </c>
    </row>
    <row r="47" spans="1:25">
      <c r="A47" s="53">
        <v>550054</v>
      </c>
      <c r="B47" s="54" t="s">
        <v>103</v>
      </c>
      <c r="C47" s="53" t="s">
        <v>136</v>
      </c>
      <c r="D47" s="53">
        <v>92</v>
      </c>
      <c r="E47" s="55" t="s">
        <v>429</v>
      </c>
      <c r="F47" s="53">
        <v>770</v>
      </c>
      <c r="G47" s="53"/>
      <c r="H47" s="55" t="s">
        <v>239</v>
      </c>
      <c r="I47" s="53">
        <v>74</v>
      </c>
      <c r="J47" s="53" t="s">
        <v>170</v>
      </c>
      <c r="K47" s="55" t="s">
        <v>297</v>
      </c>
      <c r="L47" s="53">
        <v>317</v>
      </c>
      <c r="M47" s="53" t="s">
        <v>170</v>
      </c>
      <c r="N47" s="55" t="s">
        <v>406</v>
      </c>
      <c r="O47" s="53">
        <v>743</v>
      </c>
      <c r="P47" s="53"/>
      <c r="Q47" s="55" t="s">
        <v>407</v>
      </c>
      <c r="R47" s="53">
        <v>284</v>
      </c>
      <c r="S47" s="53"/>
      <c r="T47" s="32">
        <v>195</v>
      </c>
      <c r="U47" s="32">
        <v>570</v>
      </c>
      <c r="V47" s="32">
        <v>350</v>
      </c>
      <c r="W47" s="32">
        <v>275</v>
      </c>
      <c r="X47" s="32">
        <v>315</v>
      </c>
      <c r="Y47" s="32">
        <f t="shared" si="1"/>
        <v>1705</v>
      </c>
    </row>
    <row r="48" spans="1:25">
      <c r="A48" s="72">
        <v>550066</v>
      </c>
      <c r="B48" s="51" t="s">
        <v>104</v>
      </c>
      <c r="C48" s="72" t="s">
        <v>136</v>
      </c>
      <c r="D48" s="72">
        <v>95</v>
      </c>
      <c r="E48" s="52" t="s">
        <v>430</v>
      </c>
      <c r="F48" s="72">
        <v>609</v>
      </c>
      <c r="G48" s="72"/>
      <c r="H48" s="52" t="s">
        <v>230</v>
      </c>
      <c r="I48" s="72">
        <v>469</v>
      </c>
      <c r="J48" s="72" t="s">
        <v>170</v>
      </c>
      <c r="K48" s="52" t="s">
        <v>240</v>
      </c>
      <c r="L48" s="72">
        <v>1248</v>
      </c>
      <c r="M48" s="72" t="s">
        <v>170</v>
      </c>
      <c r="N48" s="52" t="s">
        <v>203</v>
      </c>
      <c r="O48" s="72">
        <v>1178</v>
      </c>
      <c r="P48" s="72" t="s">
        <v>170</v>
      </c>
      <c r="Q48" s="52" t="s">
        <v>298</v>
      </c>
      <c r="R48" s="72">
        <v>1758</v>
      </c>
      <c r="S48" s="72" t="s">
        <v>146</v>
      </c>
      <c r="T48" s="32">
        <v>235</v>
      </c>
      <c r="U48" s="32">
        <v>350</v>
      </c>
      <c r="V48" s="32">
        <v>260</v>
      </c>
      <c r="W48" s="32">
        <v>235</v>
      </c>
      <c r="X48" s="32">
        <v>0</v>
      </c>
      <c r="Y48" s="32">
        <f t="shared" si="1"/>
        <v>1080</v>
      </c>
    </row>
  </sheetData>
  <sortState ref="A50:AC102">
    <sortCondition ref="B2:B18"/>
  </sortState>
  <phoneticPr fontId="2" type="noConversion"/>
  <hyperlinks>
    <hyperlink ref="B48" r:id="rId1" display="http://data.fis-ski.com/dynamic/athlete-biography.html?sector=AL&amp;listid=235&amp;competitorid=169276&amp;type=fispoints"/>
    <hyperlink ref="B2" r:id="rId2" display="http://data.fis-ski.com/dynamic/athlete-biography.html?sector=AL&amp;listid=237&amp;competitorid=172203&amp;type=fispoints"/>
    <hyperlink ref="B3" r:id="rId3" display="http://data.fis-ski.com/dynamic/athlete-biography.html?sector=AL&amp;listid=237&amp;competitorid=201058&amp;type=fispoints"/>
    <hyperlink ref="B4" r:id="rId4" display="http://data.fis-ski.com/dynamic/athlete-biography.html?sector=AL&amp;listid=237&amp;competitorid=172202&amp;type=fispoints"/>
    <hyperlink ref="B5" r:id="rId5" display="http://data.fis-ski.com/dynamic/athlete-biography.html?sector=AL&amp;listid=237&amp;competitorid=201057&amp;type=fispoints"/>
    <hyperlink ref="B6" r:id="rId6" display="http://data.fis-ski.com/dynamic/athlete-biography.html?sector=AL&amp;listid=237&amp;competitorid=192143&amp;type=fispoints"/>
    <hyperlink ref="B7" r:id="rId7" display="http://data.fis-ski.com/dynamic/athlete-biography.html?sector=AL&amp;listid=237&amp;competitorid=119433&amp;type=fispoints"/>
    <hyperlink ref="B8" r:id="rId8" display="http://data.fis-ski.com/dynamic/athlete-biography.html?sector=AL&amp;listid=237&amp;competitorid=203654&amp;type=fispoints"/>
    <hyperlink ref="B9" r:id="rId9" display="http://data.fis-ski.com/dynamic/athlete-biography.html?sector=AL&amp;listid=237&amp;competitorid=207415&amp;type=fispoints"/>
    <hyperlink ref="B10" r:id="rId10" display="http://data.fis-ski.com/dynamic/athlete-biography.html?sector=AL&amp;listid=237&amp;competitorid=193597&amp;type=fispoints"/>
    <hyperlink ref="B11" r:id="rId11" display="http://data.fis-ski.com/dynamic/athlete-biography.html?sector=AL&amp;listid=237&amp;competitorid=155118&amp;type=fispoints"/>
    <hyperlink ref="B12" r:id="rId12" display="http://data.fis-ski.com/dynamic/athlete-biography.html?sector=AL&amp;listid=237&amp;competitorid=194278&amp;type=fispoints"/>
    <hyperlink ref="B13" r:id="rId13" display="http://data.fis-ski.com/dynamic/athlete-biography.html?sector=AL&amp;listid=237&amp;competitorid=193910&amp;type=fispoints"/>
    <hyperlink ref="B14" r:id="rId14" display="http://data.fis-ski.com/dynamic/athlete-biography.html?sector=AL&amp;listid=237&amp;competitorid=161152&amp;type=fispoints"/>
    <hyperlink ref="B15" r:id="rId15" display="http://data.fis-ski.com/dynamic/athlete-biography.html?sector=AL&amp;listid=237&amp;competitorid=199899&amp;type=fispoints"/>
    <hyperlink ref="B16" r:id="rId16" display="http://data.fis-ski.com/dynamic/athlete-biography.html?sector=AL&amp;listid=237&amp;competitorid=201060&amp;type=fispoints"/>
    <hyperlink ref="B17" r:id="rId17" display="http://data.fis-ski.com/dynamic/athlete-biography.html?sector=AL&amp;listid=237&amp;competitorid=199900&amp;type=fispoints"/>
    <hyperlink ref="B18" r:id="rId18" display="http://data.fis-ski.com/dynamic/athlete-biography.html?sector=AL&amp;listid=237&amp;competitorid=207303&amp;type=fispoints"/>
    <hyperlink ref="B20" r:id="rId19" display="http://data.fis-ski.com/dynamic/athlete-biography.html?sector=AL&amp;listid=237&amp;competitorid=207494&amp;type=fispoints"/>
    <hyperlink ref="B21" r:id="rId20" display="http://data.fis-ski.com/dynamic/athlete-biography.html?sector=AL&amp;listid=237&amp;competitorid=192599&amp;type=fispoints"/>
    <hyperlink ref="B22" r:id="rId21" display="http://data.fis-ski.com/dynamic/athlete-biography.html?sector=AL&amp;listid=237&amp;competitorid=137610&amp;type=fispoints"/>
    <hyperlink ref="B23" r:id="rId22" display="http://data.fis-ski.com/dynamic/athlete-biography.html?sector=AL&amp;listid=237&amp;competitorid=151492&amp;type=fispoints"/>
    <hyperlink ref="B24" r:id="rId23" display="http://data.fis-ski.com/dynamic/athlete-biography.html?sector=AL&amp;listid=237&amp;competitorid=207416&amp;type=fispoints"/>
    <hyperlink ref="B25" r:id="rId24" display="http://data.fis-ski.com/dynamic/athlete-biography.html?sector=AL&amp;listid=237&amp;competitorid=201715&amp;type=fispoints"/>
    <hyperlink ref="B26" r:id="rId25" display="http://data.fis-ski.com/dynamic/athlete-biography.html?sector=AL&amp;listid=237&amp;competitorid=119437&amp;type=fispoints"/>
    <hyperlink ref="B27" r:id="rId26" display="http://data.fis-ski.com/dynamic/athlete-biography.html?sector=AL&amp;listid=237&amp;competitorid=172105&amp;type=fispoints"/>
    <hyperlink ref="B28" r:id="rId27" display="http://data.fis-ski.com/dynamic/athlete-biography.html?sector=AL&amp;listid=237&amp;competitorid=199657&amp;type=fispoints"/>
    <hyperlink ref="B29" r:id="rId28" display="http://data.fis-ski.com/dynamic/athlete-biography.html?sector=AL&amp;listid=237&amp;competitorid=184257&amp;type=fispoints"/>
    <hyperlink ref="B30" r:id="rId29" display="http://data.fis-ski.com/dynamic/athlete-biography.html?sector=AL&amp;listid=237&amp;competitorid=113725&amp;type=fispoints"/>
    <hyperlink ref="B31" r:id="rId30" display="http://data.fis-ski.com/dynamic/athlete-biography.html?sector=AL&amp;listid=237&amp;competitorid=193596&amp;type=fispoints"/>
    <hyperlink ref="B32" r:id="rId31" display="http://data.fis-ski.com/dynamic/athlete-biography.html?sector=AL&amp;listid=237&amp;competitorid=146621&amp;type=fispoints"/>
    <hyperlink ref="B33" r:id="rId32" display="http://data.fis-ski.com/dynamic/athlete-biography.html?sector=AL&amp;listid=237&amp;competitorid=193323&amp;type=fispoints"/>
    <hyperlink ref="B34" r:id="rId33" display="http://data.fis-ski.com/dynamic/athlete-biography.html?sector=AL&amp;listid=237&amp;competitorid=76348&amp;type=fispoints"/>
    <hyperlink ref="B35" r:id="rId34" display="http://data.fis-ski.com/dynamic/athlete-biography.html?sector=AL&amp;listid=237&amp;competitorid=132844&amp;type=fispoints"/>
    <hyperlink ref="B36" r:id="rId35" display="http://data.fis-ski.com/dynamic/athlete-biography.html?sector=AL&amp;listid=237&amp;competitorid=199903&amp;type=fispoints"/>
    <hyperlink ref="B37" r:id="rId36" display="http://data.fis-ski.com/dynamic/athlete-biography.html?sector=AL&amp;listid=237&amp;competitorid=155119&amp;type=fispoints"/>
    <hyperlink ref="B38" r:id="rId37" display="http://data.fis-ski.com/dynamic/athlete-biography.html?sector=AL&amp;listid=237&amp;competitorid=192737&amp;type=fispoints"/>
    <hyperlink ref="B39" r:id="rId38" display="http://data.fis-ski.com/dynamic/athlete-biography.html?sector=AL&amp;listid=237&amp;competitorid=192601&amp;type=fispoints"/>
    <hyperlink ref="B40" r:id="rId39" display="http://data.fis-ski.com/dynamic/athlete-biography.html?sector=AL&amp;listid=237&amp;competitorid=199902&amp;type=fispoints"/>
    <hyperlink ref="B41" r:id="rId40" display="http://data.fis-ski.com/dynamic/athlete-biography.html?sector=AL&amp;listid=237&amp;competitorid=169275&amp;type=fispoints"/>
    <hyperlink ref="B42" r:id="rId41" display="http://data.fis-ski.com/dynamic/athlete-biography.html?sector=AL&amp;listid=237&amp;competitorid=137646&amp;type=fispoints"/>
    <hyperlink ref="B43" r:id="rId42" display="http://data.fis-ski.com/dynamic/athlete-biography.html?sector=AL&amp;listid=237&amp;competitorid=199901&amp;type=fispoints"/>
    <hyperlink ref="B44" r:id="rId43" display="http://data.fis-ski.com/dynamic/athlete-biography.html?sector=AL&amp;listid=237&amp;competitorid=199904&amp;type=fispoints"/>
    <hyperlink ref="B45" r:id="rId44" display="http://data.fis-ski.com/dynamic/athlete-biography.html?sector=AL&amp;listid=237&amp;competitorid=207302&amp;type=fispoints"/>
    <hyperlink ref="B46" r:id="rId45" display="http://data.fis-ski.com/dynamic/athlete-biography.html?sector=AL&amp;listid=237&amp;competitorid=199897&amp;type=fispoints"/>
    <hyperlink ref="B47" r:id="rId46" display="http://data.fis-ski.com/dynamic/athlete-biography.html?sector=AL&amp;listid=237&amp;competitorid=137645&amp;type=fispoints"/>
  </hyperlinks>
  <pageMargins left="0.75" right="0.75" top="1" bottom="1" header="0.5" footer="0.5"/>
  <pageSetup paperSize="9" scale="105" orientation="landscape" horizontalDpi="4294967293" verticalDpi="4294967293" r:id="rId4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4"/>
  <sheetViews>
    <sheetView workbookViewId="0"/>
  </sheetViews>
  <sheetFormatPr defaultRowHeight="12.75"/>
  <cols>
    <col min="1" max="1" width="4.28515625" style="16" bestFit="1" customWidth="1"/>
    <col min="2" max="2" width="21.7109375" style="4" customWidth="1"/>
    <col min="3" max="16384" width="9.140625" style="16"/>
  </cols>
  <sheetData>
    <row r="1" spans="1:2">
      <c r="A1" s="15" t="s">
        <v>5</v>
      </c>
      <c r="B1" s="12" t="s">
        <v>232</v>
      </c>
    </row>
    <row r="2" spans="1:2">
      <c r="A2" s="17">
        <v>1</v>
      </c>
      <c r="B2" s="13" t="s">
        <v>23</v>
      </c>
    </row>
    <row r="3" spans="1:2">
      <c r="A3" s="17"/>
      <c r="B3" s="14">
        <v>8955.2000000000007</v>
      </c>
    </row>
    <row r="4" spans="1:2">
      <c r="A4" s="17"/>
      <c r="B4" s="12"/>
    </row>
    <row r="5" spans="1:2">
      <c r="A5" s="17">
        <v>2</v>
      </c>
      <c r="B5" s="13" t="s">
        <v>49</v>
      </c>
    </row>
    <row r="6" spans="1:2">
      <c r="A6" s="17"/>
      <c r="B6" s="14">
        <v>8006.5</v>
      </c>
    </row>
    <row r="7" spans="1:2">
      <c r="A7" s="17"/>
      <c r="B7" s="12"/>
    </row>
    <row r="8" spans="1:2">
      <c r="A8" s="17">
        <v>3</v>
      </c>
      <c r="B8" s="13" t="s">
        <v>21</v>
      </c>
    </row>
    <row r="9" spans="1:2">
      <c r="A9" s="17"/>
      <c r="B9" s="14">
        <v>6674.4</v>
      </c>
    </row>
    <row r="10" spans="1:2">
      <c r="A10" s="17"/>
      <c r="B10" s="12"/>
    </row>
    <row r="11" spans="1:2">
      <c r="A11" s="17">
        <v>4</v>
      </c>
      <c r="B11" s="13" t="s">
        <v>13</v>
      </c>
    </row>
    <row r="12" spans="1:2">
      <c r="A12" s="17"/>
      <c r="B12" s="14">
        <v>5226.5</v>
      </c>
    </row>
    <row r="13" spans="1:2">
      <c r="A13" s="17"/>
      <c r="B13" s="12"/>
    </row>
    <row r="14" spans="1:2">
      <c r="A14" s="17">
        <v>5</v>
      </c>
      <c r="B14" s="13" t="s">
        <v>27</v>
      </c>
    </row>
    <row r="15" spans="1:2">
      <c r="A15" s="17"/>
      <c r="B15" s="14">
        <v>4460.2</v>
      </c>
    </row>
    <row r="16" spans="1:2">
      <c r="A16" s="17"/>
      <c r="B16" s="12"/>
    </row>
    <row r="17" spans="1:2">
      <c r="A17" s="17">
        <v>6</v>
      </c>
      <c r="B17" s="13" t="s">
        <v>68</v>
      </c>
    </row>
    <row r="18" spans="1:2">
      <c r="A18" s="17"/>
      <c r="B18" s="14">
        <v>4225.8999999999996</v>
      </c>
    </row>
    <row r="19" spans="1:2">
      <c r="A19" s="18"/>
    </row>
    <row r="20" spans="1:2">
      <c r="A20" s="17">
        <v>7</v>
      </c>
      <c r="B20" s="13" t="s">
        <v>32</v>
      </c>
    </row>
    <row r="21" spans="1:2">
      <c r="A21" s="17"/>
      <c r="B21" s="14">
        <v>2707.4</v>
      </c>
    </row>
    <row r="22" spans="1:2">
      <c r="A22" s="17"/>
      <c r="B22" s="12"/>
    </row>
    <row r="23" spans="1:2">
      <c r="A23" s="17">
        <v>8</v>
      </c>
      <c r="B23" s="13" t="s">
        <v>233</v>
      </c>
    </row>
    <row r="24" spans="1:2">
      <c r="A24" s="17"/>
      <c r="B24" s="14">
        <v>2281.8000000000002</v>
      </c>
    </row>
    <row r="25" spans="1:2">
      <c r="A25" s="18"/>
      <c r="B25" s="12"/>
    </row>
    <row r="26" spans="1:2">
      <c r="A26" s="17">
        <v>9</v>
      </c>
      <c r="B26" s="13" t="s">
        <v>18</v>
      </c>
    </row>
    <row r="27" spans="1:2">
      <c r="A27" s="17"/>
      <c r="B27" s="14">
        <v>1323.6</v>
      </c>
    </row>
    <row r="28" spans="1:2">
      <c r="A28" s="17"/>
      <c r="B28" s="12"/>
    </row>
    <row r="29" spans="1:2">
      <c r="A29" s="18">
        <v>10</v>
      </c>
      <c r="B29" s="13" t="s">
        <v>59</v>
      </c>
    </row>
    <row r="30" spans="1:2">
      <c r="B30" s="14">
        <v>860</v>
      </c>
    </row>
    <row r="31" spans="1:2">
      <c r="B31" s="12"/>
    </row>
    <row r="32" spans="1:2">
      <c r="B32" s="12"/>
    </row>
    <row r="33" spans="2:2">
      <c r="B33" s="12"/>
    </row>
    <row r="34" spans="2:2">
      <c r="B34" s="1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87"/>
  <sheetViews>
    <sheetView topLeftCell="A10" workbookViewId="0">
      <selection activeCell="Q44" sqref="Q44"/>
    </sheetView>
  </sheetViews>
  <sheetFormatPr defaultRowHeight="11.25"/>
  <cols>
    <col min="1" max="1" width="5.140625" style="50" customWidth="1"/>
    <col min="2" max="2" width="23.42578125" style="50" customWidth="1"/>
    <col min="3" max="3" width="6.140625" style="50" customWidth="1"/>
    <col min="4" max="4" width="5.85546875" style="50" customWidth="1"/>
    <col min="5" max="5" width="15.7109375" style="50" customWidth="1"/>
    <col min="6" max="11" width="4.7109375" style="50" customWidth="1"/>
    <col min="12" max="12" width="5" style="50" customWidth="1"/>
    <col min="13" max="15" width="4.7109375" style="50" customWidth="1"/>
    <col min="16" max="16384" width="9.140625" style="50"/>
  </cols>
  <sheetData>
    <row r="1" spans="1:16">
      <c r="A1" s="81">
        <v>3</v>
      </c>
      <c r="B1" s="81" t="s">
        <v>92</v>
      </c>
      <c r="C1" s="81">
        <v>1996</v>
      </c>
      <c r="D1" s="82" t="s">
        <v>91</v>
      </c>
      <c r="E1" s="81" t="s">
        <v>27</v>
      </c>
      <c r="F1" s="83" t="s">
        <v>247</v>
      </c>
      <c r="G1" s="83">
        <v>72</v>
      </c>
      <c r="H1" s="83">
        <v>60</v>
      </c>
      <c r="I1" s="84">
        <v>120</v>
      </c>
      <c r="J1" s="84">
        <v>96</v>
      </c>
      <c r="K1" s="83">
        <v>80</v>
      </c>
      <c r="L1" s="83">
        <v>90</v>
      </c>
      <c r="M1" s="83">
        <v>60</v>
      </c>
      <c r="N1" s="83"/>
      <c r="O1" s="83">
        <v>90</v>
      </c>
    </row>
    <row r="2" spans="1:16">
      <c r="A2" s="85">
        <v>15</v>
      </c>
      <c r="B2" s="81" t="s">
        <v>116</v>
      </c>
      <c r="C2" s="86" t="s">
        <v>367</v>
      </c>
      <c r="D2" s="86">
        <v>1966</v>
      </c>
      <c r="E2" s="87" t="s">
        <v>27</v>
      </c>
      <c r="F2" s="88"/>
      <c r="G2" s="88"/>
      <c r="H2" s="86">
        <v>0</v>
      </c>
      <c r="J2" s="88"/>
      <c r="K2" s="88"/>
      <c r="M2" s="88">
        <v>29</v>
      </c>
      <c r="N2" s="88"/>
      <c r="O2" s="88"/>
    </row>
    <row r="3" spans="1:16">
      <c r="A3" s="50">
        <v>10</v>
      </c>
      <c r="B3" s="81" t="s">
        <v>248</v>
      </c>
      <c r="C3" s="82" t="s">
        <v>11</v>
      </c>
      <c r="D3" s="82">
        <v>2005</v>
      </c>
      <c r="E3" s="81" t="s">
        <v>27</v>
      </c>
      <c r="F3" s="82">
        <v>0</v>
      </c>
      <c r="G3" s="82">
        <v>38.4</v>
      </c>
      <c r="H3" s="82">
        <v>24</v>
      </c>
      <c r="I3" s="82"/>
      <c r="J3" s="82">
        <v>54</v>
      </c>
      <c r="K3" s="82">
        <v>20</v>
      </c>
      <c r="L3" s="82">
        <v>26.4</v>
      </c>
      <c r="M3" s="82"/>
      <c r="N3" s="82"/>
      <c r="O3" s="82">
        <v>36</v>
      </c>
    </row>
    <row r="4" spans="1:16">
      <c r="A4" s="50">
        <v>13</v>
      </c>
      <c r="B4" s="50" t="s">
        <v>246</v>
      </c>
      <c r="C4" s="86" t="s">
        <v>11</v>
      </c>
      <c r="D4" s="86">
        <v>2004</v>
      </c>
      <c r="E4" s="50" t="s">
        <v>27</v>
      </c>
      <c r="F4" s="86">
        <v>0</v>
      </c>
      <c r="G4" s="86">
        <v>34.799999999999997</v>
      </c>
      <c r="H4" s="86">
        <v>26</v>
      </c>
      <c r="I4" s="86">
        <v>20</v>
      </c>
      <c r="J4" s="86"/>
      <c r="K4" s="86">
        <v>0</v>
      </c>
      <c r="L4" s="86"/>
      <c r="M4" s="86">
        <v>26.4</v>
      </c>
      <c r="N4" s="86">
        <v>18</v>
      </c>
      <c r="O4" s="86"/>
    </row>
    <row r="5" spans="1:16">
      <c r="A5" s="50">
        <v>20</v>
      </c>
      <c r="B5" s="50" t="s">
        <v>337</v>
      </c>
      <c r="C5" s="86" t="s">
        <v>11</v>
      </c>
      <c r="D5" s="86">
        <v>2005</v>
      </c>
      <c r="E5" s="50" t="s">
        <v>27</v>
      </c>
      <c r="F5" s="86"/>
      <c r="G5" s="86"/>
      <c r="H5" s="86">
        <v>0</v>
      </c>
      <c r="I5" s="86">
        <v>0</v>
      </c>
      <c r="J5" s="86"/>
      <c r="K5" s="86"/>
      <c r="L5" s="86">
        <v>24</v>
      </c>
      <c r="M5" s="86">
        <v>0</v>
      </c>
      <c r="N5" s="86"/>
      <c r="O5" s="86"/>
    </row>
    <row r="6" spans="1:16">
      <c r="A6" s="81">
        <v>8</v>
      </c>
      <c r="B6" s="50" t="s">
        <v>20</v>
      </c>
      <c r="C6" s="86" t="s">
        <v>31</v>
      </c>
      <c r="D6" s="86">
        <v>2003</v>
      </c>
      <c r="E6" s="50" t="s">
        <v>27</v>
      </c>
      <c r="F6" s="86">
        <v>38.4</v>
      </c>
      <c r="G6" s="86">
        <v>28.8</v>
      </c>
      <c r="H6" s="86">
        <v>22</v>
      </c>
      <c r="I6" s="86">
        <v>45</v>
      </c>
      <c r="J6" s="86">
        <v>54</v>
      </c>
      <c r="K6" s="86">
        <v>36</v>
      </c>
      <c r="L6" s="86">
        <v>43.2</v>
      </c>
      <c r="M6" s="86">
        <v>43.2</v>
      </c>
      <c r="N6" s="86">
        <v>0</v>
      </c>
      <c r="O6" s="86">
        <v>60</v>
      </c>
    </row>
    <row r="7" spans="1:16">
      <c r="A7" s="50">
        <v>13</v>
      </c>
      <c r="B7" s="81" t="s">
        <v>28</v>
      </c>
      <c r="C7" s="82" t="s">
        <v>31</v>
      </c>
      <c r="D7" s="82">
        <v>2003</v>
      </c>
      <c r="E7" s="81" t="s">
        <v>27</v>
      </c>
      <c r="F7" s="82">
        <v>0</v>
      </c>
      <c r="G7" s="82">
        <v>31.2</v>
      </c>
      <c r="H7" s="82">
        <v>24</v>
      </c>
      <c r="I7" s="82">
        <v>0</v>
      </c>
      <c r="J7" s="82">
        <v>43.5</v>
      </c>
      <c r="K7" s="82">
        <v>29</v>
      </c>
      <c r="L7" s="82">
        <v>28.8</v>
      </c>
      <c r="M7" s="82">
        <v>31.2</v>
      </c>
      <c r="N7" s="82">
        <v>32</v>
      </c>
      <c r="O7" s="82">
        <v>48</v>
      </c>
    </row>
    <row r="8" spans="1:16">
      <c r="A8" s="81">
        <v>5</v>
      </c>
      <c r="B8" s="50" t="s">
        <v>38</v>
      </c>
      <c r="C8" s="86" t="s">
        <v>44</v>
      </c>
      <c r="D8" s="86">
        <v>2001</v>
      </c>
      <c r="E8" s="50" t="s">
        <v>27</v>
      </c>
      <c r="F8" s="86">
        <v>48</v>
      </c>
      <c r="G8" s="86">
        <v>43.2</v>
      </c>
      <c r="H8" s="86">
        <v>60</v>
      </c>
      <c r="I8" s="86">
        <v>20</v>
      </c>
      <c r="J8" s="86">
        <v>75</v>
      </c>
      <c r="K8" s="86">
        <v>40</v>
      </c>
      <c r="L8" s="86"/>
      <c r="M8" s="86">
        <v>60</v>
      </c>
      <c r="N8" s="86">
        <v>40</v>
      </c>
      <c r="O8" s="86">
        <v>90</v>
      </c>
    </row>
    <row r="9" spans="1:16">
      <c r="A9" s="81">
        <v>7</v>
      </c>
      <c r="B9" s="81" t="s">
        <v>35</v>
      </c>
      <c r="C9" s="82" t="s">
        <v>44</v>
      </c>
      <c r="D9" s="82">
        <v>2001</v>
      </c>
      <c r="E9" s="81" t="s">
        <v>27</v>
      </c>
      <c r="F9" s="82">
        <v>43.2</v>
      </c>
      <c r="G9" s="82">
        <v>38.4</v>
      </c>
      <c r="H9" s="82">
        <v>50</v>
      </c>
      <c r="I9" s="82">
        <v>40</v>
      </c>
      <c r="J9" s="82">
        <v>0</v>
      </c>
      <c r="K9" s="82">
        <v>29</v>
      </c>
      <c r="L9" s="82">
        <v>38.4</v>
      </c>
      <c r="M9" s="82">
        <v>43.2</v>
      </c>
      <c r="N9" s="82">
        <v>32</v>
      </c>
      <c r="O9" s="82">
        <v>75</v>
      </c>
    </row>
    <row r="10" spans="1:16">
      <c r="A10" s="81">
        <v>12</v>
      </c>
      <c r="B10" s="81" t="s">
        <v>338</v>
      </c>
      <c r="C10" s="82" t="s">
        <v>44</v>
      </c>
      <c r="D10" s="82">
        <v>2001</v>
      </c>
      <c r="E10" s="81" t="s">
        <v>27</v>
      </c>
      <c r="F10" s="82"/>
      <c r="G10" s="82"/>
      <c r="H10" s="82">
        <v>0</v>
      </c>
      <c r="I10" s="82">
        <v>24</v>
      </c>
      <c r="J10" s="82">
        <v>60</v>
      </c>
      <c r="K10" s="82"/>
      <c r="L10" s="82">
        <v>26.4</v>
      </c>
      <c r="M10" s="82">
        <v>26.4</v>
      </c>
      <c r="N10" s="82">
        <v>16</v>
      </c>
      <c r="O10" s="82">
        <v>0</v>
      </c>
    </row>
    <row r="11" spans="1:16">
      <c r="A11" s="89">
        <v>3</v>
      </c>
      <c r="B11" s="81" t="s">
        <v>180</v>
      </c>
      <c r="C11" s="86" t="s">
        <v>11</v>
      </c>
      <c r="D11" s="86">
        <v>2004</v>
      </c>
      <c r="E11" s="87" t="s">
        <v>27</v>
      </c>
      <c r="F11" s="86">
        <v>34.799999999999997</v>
      </c>
      <c r="G11" s="82" t="s">
        <v>247</v>
      </c>
      <c r="H11" s="82">
        <v>0</v>
      </c>
      <c r="I11" s="82">
        <v>100</v>
      </c>
      <c r="J11" s="82">
        <v>67.5</v>
      </c>
      <c r="K11" s="82">
        <v>50</v>
      </c>
      <c r="L11" s="86">
        <v>120</v>
      </c>
      <c r="M11" s="82">
        <v>120</v>
      </c>
      <c r="N11" s="82">
        <v>100</v>
      </c>
      <c r="O11" s="82">
        <v>75</v>
      </c>
    </row>
    <row r="12" spans="1:16">
      <c r="A12" s="89">
        <v>8</v>
      </c>
      <c r="B12" s="81" t="s">
        <v>254</v>
      </c>
      <c r="C12" s="86" t="s">
        <v>11</v>
      </c>
      <c r="D12" s="86">
        <v>2005</v>
      </c>
      <c r="E12" s="87" t="s">
        <v>27</v>
      </c>
      <c r="F12" s="86">
        <v>43.2</v>
      </c>
      <c r="G12" s="88">
        <v>54</v>
      </c>
      <c r="H12" s="88">
        <v>0</v>
      </c>
      <c r="I12" s="88">
        <v>60</v>
      </c>
      <c r="J12" s="88"/>
      <c r="K12" s="88">
        <v>40</v>
      </c>
      <c r="L12" s="86">
        <v>43.2</v>
      </c>
      <c r="M12" s="82"/>
      <c r="N12" s="82">
        <v>36</v>
      </c>
      <c r="O12" s="82"/>
    </row>
    <row r="13" spans="1:16">
      <c r="A13" s="89">
        <v>9</v>
      </c>
      <c r="B13" s="81" t="s">
        <v>52</v>
      </c>
      <c r="C13" s="86" t="s">
        <v>31</v>
      </c>
      <c r="D13" s="86">
        <v>2003</v>
      </c>
      <c r="E13" s="87" t="s">
        <v>27</v>
      </c>
      <c r="F13" s="88"/>
      <c r="G13" s="88"/>
      <c r="H13" s="88">
        <v>0</v>
      </c>
      <c r="I13" s="88">
        <v>24</v>
      </c>
      <c r="J13" s="88">
        <v>90</v>
      </c>
      <c r="K13" s="88">
        <v>29</v>
      </c>
      <c r="L13" s="82">
        <v>38.4</v>
      </c>
      <c r="M13" s="82">
        <v>43.2</v>
      </c>
      <c r="N13" s="82">
        <v>29</v>
      </c>
      <c r="O13" s="82">
        <v>75</v>
      </c>
    </row>
    <row r="14" spans="1:16">
      <c r="A14" s="89">
        <v>12</v>
      </c>
      <c r="B14" s="81" t="s">
        <v>162</v>
      </c>
      <c r="C14" s="86" t="s">
        <v>31</v>
      </c>
      <c r="D14" s="86">
        <v>2002</v>
      </c>
      <c r="E14" s="87" t="s">
        <v>27</v>
      </c>
      <c r="F14" s="86">
        <v>34.799999999999997</v>
      </c>
      <c r="G14" s="88">
        <v>0</v>
      </c>
      <c r="H14" s="88">
        <v>40</v>
      </c>
      <c r="I14" s="88">
        <v>26</v>
      </c>
      <c r="J14" s="88"/>
      <c r="K14" s="88">
        <v>40</v>
      </c>
      <c r="L14" s="82"/>
      <c r="M14" s="82">
        <v>48</v>
      </c>
      <c r="N14" s="82">
        <v>36</v>
      </c>
      <c r="O14" s="82"/>
    </row>
    <row r="15" spans="1:16">
      <c r="A15" s="89">
        <v>5</v>
      </c>
      <c r="B15" s="81" t="s">
        <v>66</v>
      </c>
      <c r="C15" s="86" t="s">
        <v>44</v>
      </c>
      <c r="D15" s="86">
        <v>2000</v>
      </c>
      <c r="E15" s="87" t="s">
        <v>27</v>
      </c>
      <c r="F15" s="86">
        <v>31.2</v>
      </c>
      <c r="G15" s="86">
        <v>34.799999999999997</v>
      </c>
      <c r="H15" s="86">
        <v>0</v>
      </c>
      <c r="I15" s="86">
        <v>60</v>
      </c>
      <c r="J15" s="86">
        <v>90</v>
      </c>
      <c r="K15" s="86">
        <v>40</v>
      </c>
      <c r="L15" s="88">
        <v>96</v>
      </c>
      <c r="M15" s="88"/>
      <c r="N15" s="88">
        <v>0</v>
      </c>
      <c r="O15" s="88">
        <v>0</v>
      </c>
    </row>
    <row r="16" spans="1:16" ht="12.75">
      <c r="A16" s="89"/>
      <c r="B16" s="81"/>
      <c r="C16" s="86"/>
      <c r="D16" s="86"/>
      <c r="E16" s="87"/>
      <c r="F16" s="2">
        <f>MAX(F1:F15)+LARGE(F1:F15,2)+LARGE(F1:F15,3)+LARGE(F1:F15,4)+LARGE(F1:F15,5)+LARGE(F1:F15,6)+LARGE(F1:F15,7)+LARGE(F1:F15,8)+LARGE(F1:F15,9)+LARGE(F1:F15,10)</f>
        <v>273.60000000000002</v>
      </c>
      <c r="G16" s="2">
        <f t="shared" ref="G16:O16" si="0">MAX(G1:G15)+LARGE(G1:G15,2)+LARGE(G1:G15,3)+LARGE(G1:G15,4)+LARGE(G1:G15,5)+LARGE(G1:G15,6)+LARGE(G1:G15,7)+LARGE(G1:G15,8)+LARGE(G1:G15,9)+LARGE(G1:G15,10)</f>
        <v>375.6</v>
      </c>
      <c r="H16" s="2">
        <f t="shared" si="0"/>
        <v>306</v>
      </c>
      <c r="I16" s="2">
        <f t="shared" si="0"/>
        <v>519</v>
      </c>
      <c r="J16" s="2">
        <f t="shared" si="0"/>
        <v>630</v>
      </c>
      <c r="K16" s="2">
        <f t="shared" si="0"/>
        <v>413</v>
      </c>
      <c r="L16" s="2">
        <f t="shared" si="0"/>
        <v>550.79999999999995</v>
      </c>
      <c r="M16" s="2">
        <f t="shared" si="0"/>
        <v>504.19999999999993</v>
      </c>
      <c r="N16" s="2">
        <f t="shared" si="0"/>
        <v>339</v>
      </c>
      <c r="O16" s="2">
        <f t="shared" si="0"/>
        <v>549</v>
      </c>
      <c r="P16" s="50">
        <f>SUM(F16:O16)</f>
        <v>4460.2</v>
      </c>
    </row>
    <row r="17" spans="1:15">
      <c r="A17" s="89"/>
      <c r="B17" s="81"/>
      <c r="C17" s="86"/>
      <c r="D17" s="86"/>
      <c r="E17" s="87"/>
      <c r="F17" s="86"/>
      <c r="G17" s="86"/>
      <c r="H17" s="86"/>
      <c r="I17" s="86"/>
      <c r="J17" s="86"/>
      <c r="K17" s="86"/>
      <c r="L17" s="88"/>
      <c r="M17" s="88"/>
      <c r="N17" s="88"/>
      <c r="O17" s="88"/>
    </row>
    <row r="18" spans="1:15">
      <c r="A18" s="90"/>
      <c r="B18" s="81" t="s">
        <v>285</v>
      </c>
      <c r="C18" s="81">
        <v>1985</v>
      </c>
      <c r="D18" s="91" t="s">
        <v>75</v>
      </c>
      <c r="E18" s="81" t="s">
        <v>47</v>
      </c>
      <c r="F18" s="91">
        <v>0</v>
      </c>
      <c r="G18" s="91">
        <v>0</v>
      </c>
      <c r="H18" s="91">
        <v>0</v>
      </c>
      <c r="I18" s="92">
        <v>43.2</v>
      </c>
      <c r="J18" s="92">
        <v>43.2</v>
      </c>
      <c r="K18" s="82">
        <v>45</v>
      </c>
      <c r="L18" s="82"/>
      <c r="M18" s="91">
        <v>0</v>
      </c>
      <c r="N18" s="91">
        <v>40</v>
      </c>
      <c r="O18" s="91"/>
    </row>
    <row r="19" spans="1:15">
      <c r="A19" s="90">
        <v>5</v>
      </c>
      <c r="B19" s="81" t="s">
        <v>73</v>
      </c>
      <c r="C19" s="81">
        <v>1999</v>
      </c>
      <c r="D19" s="91" t="s">
        <v>91</v>
      </c>
      <c r="E19" s="81" t="s">
        <v>47</v>
      </c>
      <c r="F19" s="91">
        <v>0</v>
      </c>
      <c r="G19" s="91">
        <v>0</v>
      </c>
      <c r="H19" s="91">
        <v>32</v>
      </c>
      <c r="I19" s="92">
        <v>24</v>
      </c>
      <c r="J19" s="82">
        <v>0</v>
      </c>
      <c r="K19" s="91">
        <v>0</v>
      </c>
      <c r="L19" s="82">
        <v>90</v>
      </c>
      <c r="M19" s="82">
        <v>24</v>
      </c>
      <c r="N19" s="91">
        <v>32</v>
      </c>
      <c r="O19" s="91">
        <v>48</v>
      </c>
    </row>
    <row r="20" spans="1:15">
      <c r="A20" s="90"/>
      <c r="B20" s="81" t="s">
        <v>119</v>
      </c>
      <c r="C20" s="81">
        <v>1973</v>
      </c>
      <c r="D20" s="82" t="s">
        <v>75</v>
      </c>
      <c r="E20" s="81" t="s">
        <v>47</v>
      </c>
      <c r="F20" s="82">
        <v>0</v>
      </c>
      <c r="G20" s="82">
        <v>0</v>
      </c>
      <c r="H20" s="82">
        <v>0</v>
      </c>
      <c r="I20" s="92">
        <v>31.2</v>
      </c>
      <c r="J20" s="92">
        <v>31.2</v>
      </c>
      <c r="K20" s="82">
        <v>36</v>
      </c>
      <c r="L20" s="82"/>
      <c r="M20" s="91">
        <v>0</v>
      </c>
      <c r="N20" s="82">
        <v>0</v>
      </c>
      <c r="O20" s="82"/>
    </row>
    <row r="21" spans="1:15">
      <c r="A21" s="81">
        <v>7</v>
      </c>
      <c r="B21" s="81" t="s">
        <v>277</v>
      </c>
      <c r="C21" s="83">
        <v>1999</v>
      </c>
      <c r="D21" s="82" t="s">
        <v>299</v>
      </c>
      <c r="E21" s="81" t="s">
        <v>3</v>
      </c>
      <c r="F21" s="83">
        <v>0</v>
      </c>
      <c r="G21" s="83">
        <v>0</v>
      </c>
      <c r="H21" s="83">
        <v>36</v>
      </c>
      <c r="I21" s="84">
        <v>60</v>
      </c>
      <c r="J21" s="83">
        <v>0</v>
      </c>
      <c r="K21" s="83">
        <v>0</v>
      </c>
      <c r="L21" s="83">
        <v>0</v>
      </c>
      <c r="M21" s="84">
        <v>45</v>
      </c>
      <c r="N21" s="83">
        <v>0</v>
      </c>
      <c r="O21" s="83">
        <v>75</v>
      </c>
    </row>
    <row r="22" spans="1:15">
      <c r="A22" s="90">
        <v>9</v>
      </c>
      <c r="B22" s="90" t="s">
        <v>208</v>
      </c>
      <c r="C22" s="83">
        <v>1997</v>
      </c>
      <c r="D22" s="82" t="s">
        <v>91</v>
      </c>
      <c r="E22" s="81" t="s">
        <v>3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/>
      <c r="L22" s="83">
        <v>0</v>
      </c>
      <c r="M22" s="93">
        <v>40</v>
      </c>
      <c r="N22" s="83">
        <v>50</v>
      </c>
      <c r="O22" s="83">
        <v>60</v>
      </c>
    </row>
    <row r="23" spans="1:15">
      <c r="A23" s="81">
        <v>5</v>
      </c>
      <c r="B23" s="50" t="s">
        <v>300</v>
      </c>
      <c r="C23" s="82" t="s">
        <v>351</v>
      </c>
      <c r="D23" s="86">
        <v>1978</v>
      </c>
      <c r="E23" s="50" t="s">
        <v>47</v>
      </c>
      <c r="F23" s="86"/>
      <c r="G23" s="86"/>
      <c r="H23" s="86">
        <v>0</v>
      </c>
      <c r="I23" s="86">
        <v>45</v>
      </c>
      <c r="J23" s="86">
        <v>48</v>
      </c>
      <c r="K23" s="86"/>
      <c r="L23" s="86"/>
      <c r="M23" s="86">
        <v>50</v>
      </c>
      <c r="N23" s="86">
        <v>80</v>
      </c>
      <c r="O23" s="86">
        <v>0</v>
      </c>
    </row>
    <row r="24" spans="1:15">
      <c r="A24" s="85">
        <v>12</v>
      </c>
      <c r="B24" s="81" t="s">
        <v>119</v>
      </c>
      <c r="C24" s="86" t="s">
        <v>367</v>
      </c>
      <c r="D24" s="86">
        <v>1973</v>
      </c>
      <c r="E24" s="87" t="s">
        <v>47</v>
      </c>
      <c r="F24" s="82"/>
      <c r="G24" s="82"/>
      <c r="H24" s="86">
        <v>0</v>
      </c>
      <c r="J24" s="82"/>
      <c r="K24" s="82"/>
      <c r="M24" s="82">
        <v>40</v>
      </c>
      <c r="N24" s="82">
        <v>45</v>
      </c>
      <c r="O24" s="82"/>
    </row>
    <row r="25" spans="1:15">
      <c r="A25" s="85">
        <v>13</v>
      </c>
      <c r="B25" s="81" t="s">
        <v>113</v>
      </c>
      <c r="C25" s="86" t="s">
        <v>367</v>
      </c>
      <c r="D25" s="86">
        <v>1959</v>
      </c>
      <c r="E25" s="87" t="s">
        <v>47</v>
      </c>
      <c r="I25" s="50">
        <v>45</v>
      </c>
    </row>
    <row r="26" spans="1:15">
      <c r="A26" s="89">
        <v>12</v>
      </c>
      <c r="B26" s="81" t="s">
        <v>179</v>
      </c>
      <c r="C26" s="86" t="s">
        <v>11</v>
      </c>
      <c r="D26" s="86">
        <v>2004</v>
      </c>
      <c r="E26" s="87" t="s">
        <v>47</v>
      </c>
      <c r="F26" s="88"/>
      <c r="G26" s="88">
        <v>0</v>
      </c>
      <c r="H26" s="88">
        <v>32</v>
      </c>
      <c r="I26" s="88">
        <v>40</v>
      </c>
      <c r="J26" s="88"/>
      <c r="K26" s="88">
        <v>29</v>
      </c>
      <c r="L26" s="86">
        <v>31.2</v>
      </c>
      <c r="M26" s="82"/>
      <c r="N26" s="82">
        <v>20</v>
      </c>
      <c r="O26" s="82"/>
    </row>
    <row r="27" spans="1:15">
      <c r="A27" s="89">
        <v>14</v>
      </c>
      <c r="B27" s="81" t="s">
        <v>361</v>
      </c>
      <c r="C27" s="86" t="s">
        <v>11</v>
      </c>
      <c r="D27" s="86">
        <v>2005</v>
      </c>
      <c r="E27" s="87" t="s">
        <v>47</v>
      </c>
      <c r="F27" s="86"/>
      <c r="G27" s="88"/>
      <c r="H27" s="88"/>
      <c r="I27" s="88">
        <v>20</v>
      </c>
      <c r="J27" s="88">
        <v>60</v>
      </c>
      <c r="K27" s="88"/>
      <c r="L27" s="86"/>
      <c r="M27" s="88">
        <v>31.2</v>
      </c>
      <c r="N27" s="88">
        <v>14</v>
      </c>
      <c r="O27" s="88">
        <v>0</v>
      </c>
    </row>
    <row r="28" spans="1:15">
      <c r="A28" s="89">
        <v>19</v>
      </c>
      <c r="B28" s="81" t="s">
        <v>341</v>
      </c>
      <c r="C28" s="86" t="s">
        <v>11</v>
      </c>
      <c r="D28" s="86">
        <v>2005</v>
      </c>
      <c r="E28" s="87" t="s">
        <v>47</v>
      </c>
      <c r="F28" s="86"/>
      <c r="G28" s="88"/>
      <c r="H28" s="88"/>
      <c r="I28" s="88">
        <v>0</v>
      </c>
      <c r="J28" s="88">
        <v>0</v>
      </c>
      <c r="K28" s="88"/>
      <c r="L28" s="86"/>
      <c r="M28" s="82">
        <v>21.6</v>
      </c>
      <c r="N28" s="82">
        <v>12</v>
      </c>
      <c r="O28" s="82">
        <v>43.5</v>
      </c>
    </row>
    <row r="29" spans="1:15">
      <c r="A29" s="89">
        <v>6</v>
      </c>
      <c r="B29" s="81" t="s">
        <v>53</v>
      </c>
      <c r="C29" s="86" t="s">
        <v>31</v>
      </c>
      <c r="D29" s="86">
        <v>2003</v>
      </c>
      <c r="E29" s="87" t="s">
        <v>47</v>
      </c>
      <c r="F29" s="86">
        <v>38.4</v>
      </c>
      <c r="G29" s="88">
        <v>0</v>
      </c>
      <c r="H29" s="88">
        <v>36</v>
      </c>
      <c r="I29" s="88">
        <v>40</v>
      </c>
      <c r="J29" s="88">
        <v>120</v>
      </c>
      <c r="K29" s="88">
        <v>50</v>
      </c>
      <c r="L29" s="82"/>
      <c r="M29" s="82"/>
      <c r="N29" s="82">
        <v>26</v>
      </c>
      <c r="O29" s="82">
        <v>67.5</v>
      </c>
    </row>
    <row r="30" spans="1:15">
      <c r="A30" s="89">
        <v>13</v>
      </c>
      <c r="B30" s="81" t="s">
        <v>56</v>
      </c>
      <c r="C30" s="86" t="s">
        <v>31</v>
      </c>
      <c r="D30" s="86">
        <v>2003</v>
      </c>
      <c r="E30" s="87" t="s">
        <v>47</v>
      </c>
      <c r="F30" s="82">
        <v>26.4</v>
      </c>
      <c r="G30" s="91">
        <v>0</v>
      </c>
      <c r="H30" s="91">
        <v>26</v>
      </c>
      <c r="I30" s="91">
        <v>29</v>
      </c>
      <c r="J30" s="91">
        <v>0</v>
      </c>
      <c r="K30" s="91">
        <v>20</v>
      </c>
      <c r="L30" s="82">
        <v>31.2</v>
      </c>
      <c r="M30" s="82"/>
      <c r="N30" s="82">
        <v>22</v>
      </c>
      <c r="O30" s="82">
        <v>60</v>
      </c>
    </row>
    <row r="31" spans="1:15">
      <c r="A31" s="89">
        <v>17</v>
      </c>
      <c r="B31" s="50" t="s">
        <v>362</v>
      </c>
      <c r="C31" s="86" t="s">
        <v>31</v>
      </c>
      <c r="D31" s="86">
        <v>2003</v>
      </c>
      <c r="E31" s="87" t="s">
        <v>47</v>
      </c>
      <c r="F31" s="82"/>
      <c r="G31" s="82"/>
      <c r="H31" s="82"/>
      <c r="I31" s="82"/>
      <c r="J31" s="82">
        <v>0</v>
      </c>
      <c r="K31" s="82"/>
      <c r="L31" s="82"/>
      <c r="M31" s="82"/>
      <c r="N31" s="82"/>
      <c r="O31" s="82">
        <v>48</v>
      </c>
    </row>
    <row r="32" spans="1:15">
      <c r="A32" s="89">
        <v>18</v>
      </c>
      <c r="B32" s="81" t="s">
        <v>57</v>
      </c>
      <c r="C32" s="86" t="s">
        <v>31</v>
      </c>
      <c r="D32" s="86">
        <v>2003</v>
      </c>
      <c r="E32" s="87" t="s">
        <v>47</v>
      </c>
      <c r="F32" s="82"/>
      <c r="G32" s="82"/>
      <c r="H32" s="82">
        <v>0</v>
      </c>
      <c r="I32" s="82">
        <v>0</v>
      </c>
      <c r="J32" s="82"/>
      <c r="K32" s="82">
        <v>0</v>
      </c>
      <c r="L32" s="82">
        <v>24</v>
      </c>
      <c r="M32" s="82"/>
      <c r="N32" s="82">
        <v>24</v>
      </c>
      <c r="O32" s="82"/>
    </row>
    <row r="33" spans="1:17" ht="12.75">
      <c r="A33" s="89"/>
      <c r="B33" s="81"/>
      <c r="C33" s="86"/>
      <c r="D33" s="86"/>
      <c r="E33" s="87"/>
      <c r="F33" s="2">
        <f>SUM(F18:F32)</f>
        <v>64.8</v>
      </c>
      <c r="G33" s="2">
        <f t="shared" ref="G33:O33" si="1">SUM(G18:G32)</f>
        <v>0</v>
      </c>
      <c r="H33" s="2">
        <f t="shared" si="1"/>
        <v>162</v>
      </c>
      <c r="I33" s="2">
        <f t="shared" si="1"/>
        <v>377.4</v>
      </c>
      <c r="J33" s="2">
        <f t="shared" si="1"/>
        <v>302.39999999999998</v>
      </c>
      <c r="K33" s="2">
        <f t="shared" si="1"/>
        <v>180</v>
      </c>
      <c r="L33" s="2">
        <f t="shared" si="1"/>
        <v>176.4</v>
      </c>
      <c r="M33" s="2">
        <f t="shared" si="1"/>
        <v>251.79999999999998</v>
      </c>
      <c r="N33" s="2">
        <f t="shared" si="1"/>
        <v>365</v>
      </c>
      <c r="O33" s="2">
        <f t="shared" si="1"/>
        <v>402</v>
      </c>
      <c r="P33" s="50">
        <f>SUM(F33:O33)</f>
        <v>2281.8000000000002</v>
      </c>
    </row>
    <row r="34" spans="1:17">
      <c r="A34" s="89"/>
      <c r="B34" s="81"/>
      <c r="C34" s="86"/>
      <c r="D34" s="86"/>
      <c r="E34" s="87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17">
      <c r="A35" s="81"/>
      <c r="B35" s="81" t="s">
        <v>95</v>
      </c>
      <c r="C35" s="81">
        <v>1990</v>
      </c>
      <c r="D35" s="82" t="s">
        <v>75</v>
      </c>
      <c r="E35" s="81" t="s">
        <v>96</v>
      </c>
      <c r="F35" s="83">
        <v>120</v>
      </c>
      <c r="G35" s="83">
        <v>120</v>
      </c>
      <c r="H35" s="83">
        <v>0</v>
      </c>
      <c r="I35" s="83">
        <v>0</v>
      </c>
      <c r="J35" s="83">
        <v>0</v>
      </c>
      <c r="K35" s="83"/>
      <c r="L35" s="83">
        <v>150</v>
      </c>
      <c r="M35" s="83">
        <v>80</v>
      </c>
      <c r="N35" s="83"/>
      <c r="O35" s="83">
        <v>150</v>
      </c>
    </row>
    <row r="36" spans="1:17">
      <c r="A36" s="89">
        <v>8</v>
      </c>
      <c r="B36" s="81" t="s">
        <v>58</v>
      </c>
      <c r="C36" s="86" t="s">
        <v>44</v>
      </c>
      <c r="D36" s="86">
        <v>2000</v>
      </c>
      <c r="E36" s="81" t="s">
        <v>96</v>
      </c>
      <c r="F36" s="86">
        <v>120</v>
      </c>
      <c r="G36" s="86">
        <v>120</v>
      </c>
      <c r="H36" s="86">
        <v>0</v>
      </c>
      <c r="I36" s="86"/>
      <c r="J36" s="86"/>
      <c r="K36" s="86">
        <v>0</v>
      </c>
      <c r="L36" s="82">
        <v>0</v>
      </c>
      <c r="M36" s="82"/>
      <c r="N36" s="82"/>
      <c r="O36" s="82"/>
    </row>
    <row r="37" spans="1:17" ht="12.75">
      <c r="A37" s="89"/>
      <c r="B37" s="81"/>
      <c r="C37" s="86"/>
      <c r="D37" s="86"/>
      <c r="E37" s="81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7" ht="12.75">
      <c r="A38" s="89"/>
      <c r="B38" s="81"/>
      <c r="C38" s="86"/>
      <c r="D38" s="86"/>
      <c r="E38" s="81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>
      <c r="A39" s="90"/>
      <c r="B39" s="81" t="s">
        <v>303</v>
      </c>
      <c r="C39" s="81">
        <v>1991</v>
      </c>
      <c r="D39" s="91" t="s">
        <v>75</v>
      </c>
      <c r="E39" s="81" t="s">
        <v>21</v>
      </c>
      <c r="F39" s="91">
        <v>0</v>
      </c>
      <c r="G39" s="91">
        <v>0</v>
      </c>
      <c r="H39" s="91">
        <v>0</v>
      </c>
      <c r="I39" s="82">
        <v>0</v>
      </c>
      <c r="J39" s="82">
        <v>0</v>
      </c>
      <c r="K39" s="91">
        <v>50</v>
      </c>
      <c r="L39" s="82">
        <v>0</v>
      </c>
      <c r="M39" s="91">
        <v>50</v>
      </c>
      <c r="N39" s="91">
        <v>50</v>
      </c>
      <c r="O39" s="91">
        <v>54</v>
      </c>
    </row>
    <row r="40" spans="1:17">
      <c r="A40" s="90"/>
      <c r="B40" s="90" t="s">
        <v>106</v>
      </c>
      <c r="C40" s="93">
        <v>1989</v>
      </c>
      <c r="D40" s="91" t="s">
        <v>75</v>
      </c>
      <c r="E40" s="81" t="s">
        <v>21</v>
      </c>
      <c r="F40" s="91">
        <v>0</v>
      </c>
      <c r="G40" s="91">
        <v>0</v>
      </c>
      <c r="H40" s="91">
        <v>0</v>
      </c>
      <c r="I40" s="92">
        <v>72</v>
      </c>
      <c r="J40" s="82">
        <v>0</v>
      </c>
      <c r="K40" s="91"/>
      <c r="L40" s="91"/>
      <c r="M40" s="91">
        <v>0</v>
      </c>
      <c r="N40" s="91">
        <v>0</v>
      </c>
      <c r="O40" s="91"/>
      <c r="P40" s="94"/>
      <c r="Q40" s="94"/>
    </row>
    <row r="41" spans="1:17">
      <c r="A41" s="81">
        <v>10</v>
      </c>
      <c r="B41" s="81" t="s">
        <v>112</v>
      </c>
      <c r="C41" s="81">
        <v>1995</v>
      </c>
      <c r="D41" s="82" t="s">
        <v>91</v>
      </c>
      <c r="E41" s="81" t="s">
        <v>21</v>
      </c>
      <c r="F41" s="82">
        <v>0</v>
      </c>
      <c r="G41" s="82">
        <v>48</v>
      </c>
      <c r="H41" s="82">
        <v>0</v>
      </c>
      <c r="I41" s="82">
        <v>0</v>
      </c>
      <c r="J41" s="82">
        <v>0</v>
      </c>
      <c r="K41" s="82"/>
      <c r="L41" s="82"/>
      <c r="M41" s="82">
        <v>32</v>
      </c>
      <c r="N41" s="82">
        <v>0</v>
      </c>
      <c r="O41" s="82"/>
      <c r="P41" s="94"/>
      <c r="Q41" s="94"/>
    </row>
    <row r="42" spans="1:17">
      <c r="A42" s="81">
        <v>4</v>
      </c>
      <c r="B42" s="50" t="s">
        <v>231</v>
      </c>
      <c r="C42" s="82" t="s">
        <v>351</v>
      </c>
      <c r="D42" s="86">
        <v>1966</v>
      </c>
      <c r="E42" s="50" t="s">
        <v>21</v>
      </c>
      <c r="F42" s="86">
        <v>96</v>
      </c>
      <c r="G42" s="86">
        <v>0</v>
      </c>
      <c r="H42" s="86">
        <v>50</v>
      </c>
      <c r="I42" s="86">
        <v>50</v>
      </c>
      <c r="J42" s="86">
        <v>72</v>
      </c>
      <c r="K42" s="86">
        <v>60</v>
      </c>
      <c r="L42" s="86">
        <v>120</v>
      </c>
      <c r="M42" s="86">
        <v>60</v>
      </c>
      <c r="N42" s="86">
        <v>50</v>
      </c>
      <c r="O42" s="86">
        <v>120</v>
      </c>
      <c r="P42" s="94"/>
      <c r="Q42" s="94"/>
    </row>
    <row r="43" spans="1:17">
      <c r="A43" s="50">
        <v>6</v>
      </c>
      <c r="B43" s="81" t="s">
        <v>324</v>
      </c>
      <c r="C43" s="82" t="s">
        <v>351</v>
      </c>
      <c r="D43" s="82">
        <v>1967</v>
      </c>
      <c r="E43" s="81" t="s">
        <v>21</v>
      </c>
      <c r="F43" s="82"/>
      <c r="G43" s="82"/>
      <c r="H43" s="82">
        <v>45</v>
      </c>
      <c r="I43" s="82"/>
      <c r="J43" s="82">
        <v>54</v>
      </c>
      <c r="K43" s="82"/>
      <c r="L43" s="82"/>
      <c r="M43" s="82"/>
      <c r="N43" s="82">
        <v>45</v>
      </c>
      <c r="O43" s="82">
        <v>0</v>
      </c>
      <c r="P43" s="94"/>
      <c r="Q43" s="94"/>
    </row>
    <row r="44" spans="1:17">
      <c r="A44" s="85">
        <v>1</v>
      </c>
      <c r="B44" s="81" t="s">
        <v>205</v>
      </c>
      <c r="C44" s="86" t="s">
        <v>367</v>
      </c>
      <c r="D44" s="86">
        <v>1978</v>
      </c>
      <c r="E44" s="87" t="s">
        <v>21</v>
      </c>
      <c r="F44" s="82">
        <v>54</v>
      </c>
      <c r="G44" s="82">
        <v>72</v>
      </c>
      <c r="H44" s="86">
        <v>80</v>
      </c>
      <c r="I44" s="86">
        <v>60</v>
      </c>
      <c r="J44" s="82">
        <v>48</v>
      </c>
      <c r="K44" s="82">
        <v>72</v>
      </c>
      <c r="L44" s="50">
        <v>150</v>
      </c>
      <c r="M44" s="82">
        <v>80</v>
      </c>
      <c r="N44" s="82">
        <v>50</v>
      </c>
      <c r="O44" s="82">
        <v>150</v>
      </c>
      <c r="P44" s="94"/>
      <c r="Q44" s="94"/>
    </row>
    <row r="45" spans="1:17">
      <c r="A45" s="85">
        <v>2</v>
      </c>
      <c r="B45" s="81" t="s">
        <v>111</v>
      </c>
      <c r="C45" s="86" t="s">
        <v>367</v>
      </c>
      <c r="D45" s="86">
        <v>1971</v>
      </c>
      <c r="E45" s="87" t="s">
        <v>21</v>
      </c>
      <c r="F45" s="82"/>
      <c r="G45" s="82"/>
      <c r="H45" s="86">
        <v>0</v>
      </c>
      <c r="I45" s="50">
        <v>100</v>
      </c>
      <c r="J45" s="82"/>
      <c r="K45" s="82">
        <v>120</v>
      </c>
      <c r="L45" s="50">
        <v>120</v>
      </c>
      <c r="M45" s="82">
        <v>100</v>
      </c>
      <c r="N45" s="82">
        <v>80</v>
      </c>
      <c r="O45" s="82">
        <v>0</v>
      </c>
      <c r="P45" s="94"/>
      <c r="Q45" s="94"/>
    </row>
    <row r="46" spans="1:17">
      <c r="A46" s="85">
        <v>4</v>
      </c>
      <c r="B46" s="81" t="s">
        <v>110</v>
      </c>
      <c r="C46" s="86" t="s">
        <v>367</v>
      </c>
      <c r="D46" s="86">
        <v>1973</v>
      </c>
      <c r="E46" s="87" t="s">
        <v>21</v>
      </c>
      <c r="F46" s="82">
        <v>96</v>
      </c>
      <c r="G46" s="82">
        <v>120</v>
      </c>
      <c r="H46" s="86">
        <v>0</v>
      </c>
      <c r="I46" s="86">
        <v>80</v>
      </c>
      <c r="J46" s="82">
        <v>120</v>
      </c>
      <c r="K46" s="82">
        <v>96</v>
      </c>
      <c r="M46" s="82">
        <v>60</v>
      </c>
      <c r="N46" s="82">
        <v>60</v>
      </c>
      <c r="O46" s="82"/>
    </row>
    <row r="47" spans="1:17">
      <c r="A47" s="85">
        <v>6</v>
      </c>
      <c r="B47" s="81" t="s">
        <v>321</v>
      </c>
      <c r="C47" s="86" t="s">
        <v>367</v>
      </c>
      <c r="D47" s="86">
        <v>1968</v>
      </c>
      <c r="E47" s="87" t="s">
        <v>21</v>
      </c>
      <c r="F47" s="88"/>
      <c r="G47" s="88"/>
      <c r="H47" s="86">
        <v>0</v>
      </c>
      <c r="I47" s="86">
        <v>0</v>
      </c>
      <c r="J47" s="88">
        <v>60</v>
      </c>
      <c r="K47" s="88"/>
      <c r="L47" s="50">
        <v>75</v>
      </c>
      <c r="M47" s="88">
        <v>32</v>
      </c>
      <c r="N47" s="88">
        <v>36</v>
      </c>
      <c r="O47" s="88">
        <v>90</v>
      </c>
      <c r="P47" s="94"/>
      <c r="Q47" s="94"/>
    </row>
    <row r="48" spans="1:17">
      <c r="A48" s="85">
        <v>7</v>
      </c>
      <c r="B48" s="81" t="s">
        <v>115</v>
      </c>
      <c r="C48" s="86" t="s">
        <v>367</v>
      </c>
      <c r="D48" s="86">
        <v>1974</v>
      </c>
      <c r="E48" s="87" t="s">
        <v>21</v>
      </c>
      <c r="F48" s="82">
        <v>60</v>
      </c>
      <c r="G48" s="82">
        <v>54</v>
      </c>
      <c r="H48" s="86">
        <v>0</v>
      </c>
      <c r="J48" s="82">
        <v>54</v>
      </c>
      <c r="K48" s="82"/>
      <c r="M48" s="82">
        <v>45</v>
      </c>
      <c r="N48" s="82">
        <v>0</v>
      </c>
      <c r="O48" s="82"/>
    </row>
    <row r="49" spans="1:16">
      <c r="A49" s="85">
        <v>8</v>
      </c>
      <c r="B49" s="81" t="s">
        <v>366</v>
      </c>
      <c r="C49" s="86" t="s">
        <v>367</v>
      </c>
      <c r="D49" s="86">
        <v>1975</v>
      </c>
      <c r="E49" s="87" t="s">
        <v>21</v>
      </c>
      <c r="L49" s="50">
        <v>67.5</v>
      </c>
      <c r="O49" s="50">
        <v>67.5</v>
      </c>
    </row>
    <row r="50" spans="1:16">
      <c r="A50" s="85">
        <v>9</v>
      </c>
      <c r="B50" s="81" t="s">
        <v>118</v>
      </c>
      <c r="C50" s="86" t="s">
        <v>367</v>
      </c>
      <c r="D50" s="86">
        <v>1965</v>
      </c>
      <c r="E50" s="87" t="s">
        <v>21</v>
      </c>
      <c r="F50" s="82"/>
      <c r="G50" s="82"/>
      <c r="H50" s="86">
        <v>0</v>
      </c>
      <c r="I50" s="50">
        <v>40</v>
      </c>
      <c r="J50" s="82"/>
      <c r="K50" s="82">
        <v>48</v>
      </c>
      <c r="M50" s="82">
        <v>0</v>
      </c>
      <c r="N50" s="82">
        <v>32</v>
      </c>
      <c r="O50" s="82"/>
    </row>
    <row r="51" spans="1:16">
      <c r="A51" s="85">
        <v>10</v>
      </c>
      <c r="B51" s="81" t="s">
        <v>368</v>
      </c>
      <c r="C51" s="86" t="s">
        <v>367</v>
      </c>
      <c r="D51" s="86">
        <v>1975</v>
      </c>
      <c r="E51" s="87" t="s">
        <v>21</v>
      </c>
      <c r="I51" s="50">
        <v>0</v>
      </c>
      <c r="N51" s="50">
        <v>100</v>
      </c>
    </row>
    <row r="52" spans="1:16">
      <c r="A52" s="85">
        <v>11</v>
      </c>
      <c r="B52" s="81" t="s">
        <v>365</v>
      </c>
      <c r="C52" s="86" t="s">
        <v>367</v>
      </c>
      <c r="D52" s="86">
        <v>1973</v>
      </c>
      <c r="E52" s="87" t="s">
        <v>21</v>
      </c>
      <c r="L52" s="50">
        <v>90</v>
      </c>
    </row>
    <row r="53" spans="1:16">
      <c r="A53" s="81">
        <v>7</v>
      </c>
      <c r="B53" s="81" t="s">
        <v>194</v>
      </c>
      <c r="C53" s="82" t="s">
        <v>11</v>
      </c>
      <c r="D53" s="82">
        <v>2004</v>
      </c>
      <c r="E53" s="81" t="s">
        <v>21</v>
      </c>
      <c r="F53" s="82">
        <v>54</v>
      </c>
      <c r="G53" s="82">
        <v>0</v>
      </c>
      <c r="H53" s="82">
        <v>40</v>
      </c>
      <c r="I53" s="82">
        <v>26</v>
      </c>
      <c r="J53" s="82">
        <v>60</v>
      </c>
      <c r="K53" s="82">
        <v>36</v>
      </c>
      <c r="L53" s="82">
        <v>38.4</v>
      </c>
      <c r="M53" s="82">
        <v>38.4</v>
      </c>
      <c r="N53" s="82">
        <v>22</v>
      </c>
      <c r="O53" s="82">
        <v>48</v>
      </c>
    </row>
    <row r="54" spans="1:16">
      <c r="A54" s="81">
        <v>9</v>
      </c>
      <c r="B54" s="81" t="s">
        <v>311</v>
      </c>
      <c r="C54" s="82" t="s">
        <v>44</v>
      </c>
      <c r="D54" s="82">
        <v>2001</v>
      </c>
      <c r="E54" s="81" t="s">
        <v>21</v>
      </c>
      <c r="F54" s="82">
        <v>0</v>
      </c>
      <c r="G54" s="82"/>
      <c r="H54" s="82">
        <v>0</v>
      </c>
      <c r="I54" s="82"/>
      <c r="J54" s="82">
        <v>67.5</v>
      </c>
      <c r="K54" s="82">
        <v>32</v>
      </c>
      <c r="L54" s="82"/>
      <c r="M54" s="82"/>
      <c r="N54" s="82">
        <v>0</v>
      </c>
      <c r="O54" s="82">
        <v>67.5</v>
      </c>
    </row>
    <row r="55" spans="1:16">
      <c r="A55" s="81">
        <v>14</v>
      </c>
      <c r="B55" s="50" t="s">
        <v>312</v>
      </c>
      <c r="C55" s="86" t="s">
        <v>44</v>
      </c>
      <c r="D55" s="86">
        <v>2001</v>
      </c>
      <c r="E55" s="50" t="s">
        <v>21</v>
      </c>
      <c r="F55" s="86">
        <v>26.4</v>
      </c>
      <c r="G55" s="86">
        <v>0</v>
      </c>
      <c r="H55" s="86">
        <v>32</v>
      </c>
      <c r="I55" s="86">
        <v>32</v>
      </c>
      <c r="J55" s="86">
        <v>0</v>
      </c>
      <c r="K55" s="86">
        <v>0</v>
      </c>
      <c r="L55" s="86"/>
      <c r="M55" s="86">
        <v>31.2</v>
      </c>
      <c r="N55" s="86">
        <v>22</v>
      </c>
      <c r="O55" s="86">
        <v>0</v>
      </c>
    </row>
    <row r="56" spans="1:16">
      <c r="A56" s="89">
        <v>1</v>
      </c>
      <c r="B56" s="81" t="s">
        <v>195</v>
      </c>
      <c r="C56" s="86" t="s">
        <v>11</v>
      </c>
      <c r="D56" s="86">
        <v>2004</v>
      </c>
      <c r="E56" s="87" t="s">
        <v>21</v>
      </c>
      <c r="F56" s="86">
        <v>96</v>
      </c>
      <c r="G56" s="82">
        <v>96</v>
      </c>
      <c r="H56" s="82">
        <v>50</v>
      </c>
      <c r="I56" s="82">
        <v>0</v>
      </c>
      <c r="J56" s="82">
        <v>0</v>
      </c>
      <c r="K56" s="82">
        <v>0</v>
      </c>
      <c r="L56" s="86">
        <v>72</v>
      </c>
      <c r="M56" s="82">
        <v>96</v>
      </c>
      <c r="N56" s="82">
        <v>45</v>
      </c>
      <c r="O56" s="82">
        <v>150</v>
      </c>
    </row>
    <row r="57" spans="1:16">
      <c r="A57" s="89">
        <v>4</v>
      </c>
      <c r="B57" s="81" t="s">
        <v>182</v>
      </c>
      <c r="C57" s="86" t="s">
        <v>11</v>
      </c>
      <c r="D57" s="86">
        <v>2004</v>
      </c>
      <c r="E57" s="87" t="s">
        <v>21</v>
      </c>
      <c r="F57" s="86">
        <v>72</v>
      </c>
      <c r="G57" s="91">
        <v>0</v>
      </c>
      <c r="H57" s="91">
        <v>60</v>
      </c>
      <c r="I57" s="91">
        <v>22</v>
      </c>
      <c r="J57" s="91">
        <v>150</v>
      </c>
      <c r="K57" s="91">
        <v>80</v>
      </c>
      <c r="L57" s="86">
        <v>48</v>
      </c>
      <c r="M57" s="91">
        <v>72</v>
      </c>
      <c r="N57" s="91">
        <v>60</v>
      </c>
      <c r="O57" s="91">
        <v>90</v>
      </c>
    </row>
    <row r="58" spans="1:16">
      <c r="A58" s="89">
        <v>4</v>
      </c>
      <c r="B58" s="81" t="s">
        <v>206</v>
      </c>
      <c r="C58" s="86" t="s">
        <v>31</v>
      </c>
      <c r="D58" s="86">
        <v>2003</v>
      </c>
      <c r="E58" s="87" t="s">
        <v>21</v>
      </c>
      <c r="F58" s="86">
        <v>96</v>
      </c>
      <c r="G58" s="86">
        <v>96</v>
      </c>
      <c r="H58" s="86">
        <v>29</v>
      </c>
      <c r="I58" s="86">
        <v>36</v>
      </c>
      <c r="J58" s="86">
        <v>0</v>
      </c>
      <c r="K58" s="86">
        <v>80</v>
      </c>
      <c r="L58" s="82">
        <v>48</v>
      </c>
      <c r="M58" s="82">
        <v>60</v>
      </c>
      <c r="N58" s="82"/>
      <c r="O58" s="82">
        <v>0</v>
      </c>
    </row>
    <row r="59" spans="1:16">
      <c r="A59" s="89">
        <v>14</v>
      </c>
      <c r="B59" s="81" t="s">
        <v>160</v>
      </c>
      <c r="C59" s="86" t="s">
        <v>31</v>
      </c>
      <c r="D59" s="86">
        <v>2003</v>
      </c>
      <c r="E59" s="87" t="s">
        <v>21</v>
      </c>
      <c r="F59" s="86">
        <v>31.2</v>
      </c>
      <c r="G59" s="86">
        <v>48</v>
      </c>
      <c r="H59" s="86">
        <v>0</v>
      </c>
      <c r="I59" s="86"/>
      <c r="J59" s="86"/>
      <c r="K59" s="86">
        <v>45</v>
      </c>
      <c r="L59" s="88"/>
      <c r="M59" s="88"/>
      <c r="N59" s="88">
        <v>0</v>
      </c>
      <c r="O59" s="88"/>
    </row>
    <row r="60" spans="1:16">
      <c r="A60" s="89">
        <v>6</v>
      </c>
      <c r="B60" s="81" t="s">
        <v>198</v>
      </c>
      <c r="C60" s="86" t="s">
        <v>44</v>
      </c>
      <c r="D60" s="86">
        <v>2000</v>
      </c>
      <c r="E60" s="87" t="s">
        <v>21</v>
      </c>
      <c r="F60" s="86">
        <v>43.2</v>
      </c>
      <c r="G60" s="86">
        <v>60</v>
      </c>
      <c r="H60" s="86">
        <v>0</v>
      </c>
      <c r="I60" s="86">
        <v>0</v>
      </c>
      <c r="J60" s="86">
        <v>0</v>
      </c>
      <c r="K60" s="86">
        <v>80</v>
      </c>
      <c r="L60" s="91">
        <v>48</v>
      </c>
      <c r="M60" s="91">
        <v>48</v>
      </c>
      <c r="N60" s="91">
        <v>100</v>
      </c>
      <c r="O60" s="91">
        <v>75</v>
      </c>
    </row>
    <row r="61" spans="1:16" ht="12.75">
      <c r="A61" s="89"/>
      <c r="B61" s="81"/>
      <c r="C61" s="86"/>
      <c r="D61" s="86"/>
      <c r="E61" s="87"/>
      <c r="F61" s="2">
        <f>MAX(F39:F60)+LARGE(F39:F60,2)+LARGE(F39:F60,3)+LARGE(F39:F60,4)+LARGE(F39:F60,5)+LARGE(F39:F60,6)+LARGE(F39:F60,7)+LARGE(F39:F60,8)+LARGE(F39:F60,9)+LARGE(F39:F60,10)</f>
        <v>698.40000000000009</v>
      </c>
      <c r="G61" s="2">
        <f t="shared" ref="G61:O61" si="2">MAX(G39:G60)+LARGE(G39:G60,2)+LARGE(G39:G60,3)+LARGE(G39:G60,4)+LARGE(G39:G60,5)+LARGE(G39:G60,6)+LARGE(G39:G60,7)+LARGE(G39:G60,8)+LARGE(G39:G60,9)+LARGE(G39:G60,10)</f>
        <v>594</v>
      </c>
      <c r="H61" s="2">
        <f t="shared" si="2"/>
        <v>386</v>
      </c>
      <c r="I61" s="2">
        <f t="shared" si="2"/>
        <v>518</v>
      </c>
      <c r="J61" s="2">
        <f t="shared" si="2"/>
        <v>685.5</v>
      </c>
      <c r="K61" s="2">
        <f t="shared" si="2"/>
        <v>731</v>
      </c>
      <c r="L61" s="2">
        <f t="shared" si="2"/>
        <v>838.5</v>
      </c>
      <c r="M61" s="2">
        <f t="shared" si="2"/>
        <v>671</v>
      </c>
      <c r="N61" s="2">
        <f t="shared" si="2"/>
        <v>640</v>
      </c>
      <c r="O61" s="2">
        <f t="shared" si="2"/>
        <v>912</v>
      </c>
      <c r="P61" s="50">
        <f>SUM(F61:O61)</f>
        <v>6674.4</v>
      </c>
    </row>
    <row r="62" spans="1:16">
      <c r="A62" s="89"/>
      <c r="B62" s="81"/>
      <c r="C62" s="86"/>
      <c r="D62" s="86"/>
      <c r="E62" s="87"/>
      <c r="F62" s="86"/>
      <c r="G62" s="86"/>
      <c r="H62" s="86"/>
      <c r="I62" s="86"/>
      <c r="J62" s="86"/>
      <c r="K62" s="86"/>
      <c r="L62" s="91"/>
      <c r="M62" s="91"/>
      <c r="N62" s="91"/>
      <c r="O62" s="91"/>
    </row>
    <row r="63" spans="1:16">
      <c r="A63" s="81"/>
      <c r="B63" s="81" t="s">
        <v>109</v>
      </c>
      <c r="C63" s="81">
        <v>1993</v>
      </c>
      <c r="D63" s="82" t="s">
        <v>75</v>
      </c>
      <c r="E63" s="81" t="s">
        <v>49</v>
      </c>
      <c r="F63" s="82">
        <v>72</v>
      </c>
      <c r="G63" s="82">
        <v>60</v>
      </c>
      <c r="H63" s="82">
        <v>50</v>
      </c>
      <c r="I63" s="82">
        <v>0</v>
      </c>
      <c r="J63" s="92">
        <v>54</v>
      </c>
      <c r="K63" s="82">
        <v>80</v>
      </c>
      <c r="L63" s="82">
        <v>150</v>
      </c>
      <c r="M63" s="82">
        <v>60</v>
      </c>
      <c r="N63" s="82">
        <v>45</v>
      </c>
      <c r="O63" s="82">
        <v>75</v>
      </c>
    </row>
    <row r="64" spans="1:16">
      <c r="A64" s="81"/>
      <c r="B64" s="81" t="s">
        <v>107</v>
      </c>
      <c r="C64" s="81">
        <v>1993</v>
      </c>
      <c r="D64" s="82" t="s">
        <v>75</v>
      </c>
      <c r="E64" s="81" t="s">
        <v>49</v>
      </c>
      <c r="F64" s="82">
        <v>0</v>
      </c>
      <c r="G64" s="82">
        <v>0</v>
      </c>
      <c r="H64" s="82">
        <v>40</v>
      </c>
      <c r="I64" s="82">
        <v>0</v>
      </c>
      <c r="J64" s="82">
        <v>0</v>
      </c>
      <c r="K64" s="82"/>
      <c r="L64" s="82"/>
      <c r="M64" s="82">
        <v>0</v>
      </c>
      <c r="N64" s="82"/>
      <c r="O64" s="82">
        <v>0</v>
      </c>
    </row>
    <row r="65" spans="1:15">
      <c r="A65" s="81">
        <v>2</v>
      </c>
      <c r="B65" s="81" t="s">
        <v>174</v>
      </c>
      <c r="C65" s="82" t="s">
        <v>11</v>
      </c>
      <c r="D65" s="82">
        <v>2004</v>
      </c>
      <c r="E65" s="81" t="s">
        <v>23</v>
      </c>
      <c r="F65" s="82">
        <v>0</v>
      </c>
      <c r="G65" s="82">
        <v>60</v>
      </c>
      <c r="H65" s="82">
        <v>0</v>
      </c>
      <c r="I65" s="82">
        <v>80</v>
      </c>
      <c r="J65" s="82">
        <v>150</v>
      </c>
      <c r="K65" s="82">
        <v>50</v>
      </c>
      <c r="L65" s="82">
        <v>60</v>
      </c>
      <c r="M65" s="82">
        <v>120</v>
      </c>
      <c r="N65" s="82">
        <v>50</v>
      </c>
      <c r="O65" s="82">
        <v>75</v>
      </c>
    </row>
    <row r="66" spans="1:15">
      <c r="A66" s="81">
        <v>11</v>
      </c>
      <c r="B66" s="81" t="s">
        <v>325</v>
      </c>
      <c r="C66" s="81">
        <v>1997</v>
      </c>
      <c r="D66" s="82" t="s">
        <v>91</v>
      </c>
      <c r="E66" s="83" t="s">
        <v>23</v>
      </c>
      <c r="F66" s="91">
        <v>0</v>
      </c>
      <c r="G66" s="91">
        <v>0</v>
      </c>
      <c r="H66" s="82">
        <v>26</v>
      </c>
      <c r="I66" s="82">
        <v>0</v>
      </c>
      <c r="J66" s="82">
        <v>0</v>
      </c>
      <c r="K66" s="82"/>
      <c r="L66" s="82"/>
      <c r="M66" s="82">
        <v>0</v>
      </c>
      <c r="N66" s="82">
        <v>0</v>
      </c>
      <c r="O66" s="82"/>
    </row>
    <row r="67" spans="1:15">
      <c r="A67" s="90"/>
      <c r="B67" s="81" t="s">
        <v>4</v>
      </c>
      <c r="C67" s="81">
        <v>1992</v>
      </c>
      <c r="D67" s="91" t="s">
        <v>75</v>
      </c>
      <c r="E67" s="81" t="s">
        <v>49</v>
      </c>
      <c r="F67" s="82">
        <v>0</v>
      </c>
      <c r="G67" s="82">
        <v>0</v>
      </c>
      <c r="H67" s="82">
        <v>36</v>
      </c>
      <c r="I67" s="92">
        <v>48</v>
      </c>
      <c r="J67" s="92">
        <v>48</v>
      </c>
      <c r="K67" s="82"/>
      <c r="L67" s="82"/>
      <c r="M67" s="82">
        <v>45</v>
      </c>
      <c r="N67" s="82">
        <v>0</v>
      </c>
      <c r="O67" s="82"/>
    </row>
    <row r="68" spans="1:15">
      <c r="A68" s="90">
        <v>8</v>
      </c>
      <c r="B68" s="81" t="s">
        <v>71</v>
      </c>
      <c r="C68" s="81">
        <v>1999</v>
      </c>
      <c r="D68" s="91" t="s">
        <v>91</v>
      </c>
      <c r="E68" s="81" t="s">
        <v>49</v>
      </c>
      <c r="F68" s="82">
        <v>48</v>
      </c>
      <c r="G68" s="82">
        <v>0</v>
      </c>
      <c r="H68" s="82">
        <v>24</v>
      </c>
      <c r="I68" s="92">
        <v>38.4</v>
      </c>
      <c r="J68" s="92">
        <v>38.4</v>
      </c>
      <c r="K68" s="82">
        <v>0</v>
      </c>
      <c r="L68" s="82"/>
      <c r="M68" s="82">
        <v>26</v>
      </c>
      <c r="N68" s="82">
        <v>26</v>
      </c>
      <c r="O68" s="82"/>
    </row>
    <row r="69" spans="1:15">
      <c r="A69" s="81"/>
      <c r="B69" s="81" t="s">
        <v>94</v>
      </c>
      <c r="C69" s="81">
        <v>1994</v>
      </c>
      <c r="D69" s="82" t="s">
        <v>75</v>
      </c>
      <c r="E69" s="81" t="s">
        <v>49</v>
      </c>
      <c r="F69" s="83">
        <v>60</v>
      </c>
      <c r="G69" s="83" t="s">
        <v>247</v>
      </c>
      <c r="H69" s="83">
        <v>50</v>
      </c>
      <c r="I69" s="84">
        <v>72</v>
      </c>
      <c r="J69" s="84">
        <v>72</v>
      </c>
      <c r="K69" s="83">
        <v>60</v>
      </c>
      <c r="L69" s="83"/>
      <c r="M69" s="83">
        <v>0</v>
      </c>
      <c r="N69" s="83">
        <v>80</v>
      </c>
      <c r="O69" s="83"/>
    </row>
    <row r="70" spans="1:15">
      <c r="A70" s="85">
        <v>3</v>
      </c>
      <c r="B70" s="81" t="s">
        <v>117</v>
      </c>
      <c r="C70" s="86" t="s">
        <v>367</v>
      </c>
      <c r="D70" s="86">
        <v>1969</v>
      </c>
      <c r="E70" s="87" t="s">
        <v>49</v>
      </c>
      <c r="F70" s="88">
        <v>120</v>
      </c>
      <c r="G70" s="88">
        <v>96</v>
      </c>
      <c r="H70" s="86">
        <v>60</v>
      </c>
      <c r="I70" s="50">
        <v>50</v>
      </c>
      <c r="J70" s="88">
        <v>96</v>
      </c>
      <c r="K70" s="88">
        <v>54</v>
      </c>
      <c r="L70" s="50">
        <v>0</v>
      </c>
      <c r="M70" s="88">
        <v>50</v>
      </c>
      <c r="N70" s="88">
        <v>40</v>
      </c>
      <c r="O70" s="88">
        <v>120</v>
      </c>
    </row>
    <row r="71" spans="1:15">
      <c r="A71" s="85">
        <v>5</v>
      </c>
      <c r="B71" s="81" t="s">
        <v>185</v>
      </c>
      <c r="C71" s="86" t="s">
        <v>367</v>
      </c>
      <c r="D71" s="86">
        <v>1971</v>
      </c>
      <c r="E71" s="87" t="s">
        <v>49</v>
      </c>
      <c r="F71" s="91">
        <v>72</v>
      </c>
      <c r="G71" s="91">
        <v>60</v>
      </c>
      <c r="H71" s="86">
        <v>100</v>
      </c>
      <c r="I71" s="86">
        <v>0</v>
      </c>
      <c r="J71" s="91">
        <v>72</v>
      </c>
      <c r="K71" s="91">
        <v>60</v>
      </c>
      <c r="L71" s="50">
        <v>0</v>
      </c>
      <c r="M71" s="91">
        <v>36</v>
      </c>
      <c r="N71" s="91"/>
      <c r="O71" s="91">
        <v>75</v>
      </c>
    </row>
    <row r="72" spans="1:15">
      <c r="A72" s="50">
        <v>3</v>
      </c>
      <c r="B72" s="81" t="s">
        <v>172</v>
      </c>
      <c r="C72" s="82" t="s">
        <v>11</v>
      </c>
      <c r="D72" s="82">
        <v>2004</v>
      </c>
      <c r="E72" s="81" t="s">
        <v>49</v>
      </c>
      <c r="F72" s="82">
        <v>72</v>
      </c>
      <c r="G72" s="82">
        <v>96</v>
      </c>
      <c r="H72" s="82">
        <v>80</v>
      </c>
      <c r="I72" s="82">
        <v>60</v>
      </c>
      <c r="J72" s="82">
        <v>0</v>
      </c>
      <c r="K72" s="82">
        <v>80</v>
      </c>
      <c r="L72" s="82">
        <v>48</v>
      </c>
      <c r="M72" s="82">
        <v>60</v>
      </c>
      <c r="N72" s="82">
        <v>60</v>
      </c>
      <c r="O72" s="82">
        <v>150</v>
      </c>
    </row>
    <row r="73" spans="1:15">
      <c r="A73" s="81">
        <v>4</v>
      </c>
      <c r="B73" s="50" t="s">
        <v>242</v>
      </c>
      <c r="C73" s="86" t="s">
        <v>11</v>
      </c>
      <c r="D73" s="86">
        <v>2005</v>
      </c>
      <c r="E73" s="50" t="s">
        <v>49</v>
      </c>
      <c r="F73" s="86">
        <v>96</v>
      </c>
      <c r="G73" s="86">
        <v>72</v>
      </c>
      <c r="H73" s="86">
        <v>60</v>
      </c>
      <c r="I73" s="86">
        <v>50</v>
      </c>
      <c r="J73" s="86">
        <v>90</v>
      </c>
      <c r="K73" s="86">
        <v>40</v>
      </c>
      <c r="L73" s="86">
        <v>54</v>
      </c>
      <c r="M73" s="86">
        <v>48</v>
      </c>
      <c r="N73" s="86">
        <v>36</v>
      </c>
      <c r="O73" s="86">
        <v>120</v>
      </c>
    </row>
    <row r="74" spans="1:15">
      <c r="A74" s="50">
        <v>6</v>
      </c>
      <c r="B74" s="81" t="s">
        <v>304</v>
      </c>
      <c r="C74" s="82" t="s">
        <v>11</v>
      </c>
      <c r="D74" s="82">
        <v>2005</v>
      </c>
      <c r="E74" s="81" t="s">
        <v>49</v>
      </c>
      <c r="F74" s="82">
        <v>0</v>
      </c>
      <c r="G74" s="82"/>
      <c r="H74" s="82">
        <v>50</v>
      </c>
      <c r="I74" s="82">
        <v>22</v>
      </c>
      <c r="J74" s="82"/>
      <c r="K74" s="82">
        <v>45</v>
      </c>
      <c r="L74" s="82">
        <v>120</v>
      </c>
      <c r="M74" s="82">
        <v>72</v>
      </c>
      <c r="N74" s="82">
        <v>80</v>
      </c>
      <c r="O74" s="82"/>
    </row>
    <row r="75" spans="1:15">
      <c r="A75" s="81">
        <v>17</v>
      </c>
      <c r="B75" s="81" t="s">
        <v>309</v>
      </c>
      <c r="C75" s="82" t="s">
        <v>11</v>
      </c>
      <c r="D75" s="82">
        <v>2005</v>
      </c>
      <c r="E75" s="81" t="s">
        <v>49</v>
      </c>
      <c r="F75" s="82">
        <v>0</v>
      </c>
      <c r="G75" s="82"/>
      <c r="H75" s="82">
        <v>0</v>
      </c>
      <c r="I75" s="82"/>
      <c r="J75" s="82"/>
      <c r="K75" s="82">
        <v>22</v>
      </c>
      <c r="L75" s="82"/>
      <c r="M75" s="82">
        <v>28.8</v>
      </c>
      <c r="N75" s="82"/>
      <c r="O75" s="82"/>
    </row>
    <row r="76" spans="1:15">
      <c r="A76" s="81">
        <v>7</v>
      </c>
      <c r="B76" s="81" t="s">
        <v>14</v>
      </c>
      <c r="C76" s="82" t="s">
        <v>31</v>
      </c>
      <c r="D76" s="82">
        <v>2002</v>
      </c>
      <c r="E76" s="81" t="s">
        <v>49</v>
      </c>
      <c r="F76" s="82">
        <v>0</v>
      </c>
      <c r="G76" s="82">
        <v>0</v>
      </c>
      <c r="H76" s="82">
        <v>40</v>
      </c>
      <c r="I76" s="82">
        <v>0</v>
      </c>
      <c r="J76" s="82">
        <v>90</v>
      </c>
      <c r="K76" s="82">
        <v>0</v>
      </c>
      <c r="L76" s="82">
        <v>48</v>
      </c>
      <c r="M76" s="82">
        <v>38.4</v>
      </c>
      <c r="N76" s="82">
        <v>0</v>
      </c>
      <c r="O76" s="82">
        <v>54</v>
      </c>
    </row>
    <row r="77" spans="1:15">
      <c r="A77" s="50">
        <v>10</v>
      </c>
      <c r="B77" s="81" t="s">
        <v>249</v>
      </c>
      <c r="C77" s="82" t="s">
        <v>31</v>
      </c>
      <c r="D77" s="82">
        <v>2002</v>
      </c>
      <c r="E77" s="81" t="s">
        <v>49</v>
      </c>
      <c r="F77" s="82">
        <v>48</v>
      </c>
      <c r="G77" s="82">
        <v>43.2</v>
      </c>
      <c r="H77" s="82">
        <v>32</v>
      </c>
      <c r="I77" s="82">
        <v>0</v>
      </c>
      <c r="J77" s="82">
        <v>0</v>
      </c>
      <c r="K77" s="82">
        <v>45</v>
      </c>
      <c r="L77" s="82">
        <v>38.4</v>
      </c>
      <c r="M77" s="82"/>
      <c r="N77" s="82">
        <v>40</v>
      </c>
      <c r="O77" s="82">
        <v>0</v>
      </c>
    </row>
    <row r="78" spans="1:15">
      <c r="A78" s="81">
        <v>11</v>
      </c>
      <c r="B78" s="81" t="s">
        <v>169</v>
      </c>
      <c r="C78" s="82" t="s">
        <v>31</v>
      </c>
      <c r="D78" s="82">
        <v>2002</v>
      </c>
      <c r="E78" s="81" t="s">
        <v>49</v>
      </c>
      <c r="F78" s="82">
        <v>34.799999999999997</v>
      </c>
      <c r="G78" s="82">
        <v>34.799999999999997</v>
      </c>
      <c r="H78" s="82">
        <v>36</v>
      </c>
      <c r="I78" s="82">
        <v>0</v>
      </c>
      <c r="J78" s="82">
        <v>0</v>
      </c>
      <c r="K78" s="82">
        <v>40</v>
      </c>
      <c r="L78" s="82">
        <v>34.799999999999997</v>
      </c>
      <c r="M78" s="82">
        <v>48</v>
      </c>
      <c r="N78" s="82">
        <v>45</v>
      </c>
      <c r="O78" s="82">
        <v>0</v>
      </c>
    </row>
    <row r="79" spans="1:15">
      <c r="A79" s="81">
        <v>15</v>
      </c>
      <c r="B79" s="81" t="s">
        <v>310</v>
      </c>
      <c r="C79" s="82" t="s">
        <v>31</v>
      </c>
      <c r="D79" s="82">
        <v>2003</v>
      </c>
      <c r="E79" s="81" t="s">
        <v>49</v>
      </c>
      <c r="F79" s="82"/>
      <c r="G79" s="82"/>
      <c r="H79" s="82">
        <v>0</v>
      </c>
      <c r="I79" s="82">
        <v>0</v>
      </c>
      <c r="J79" s="82"/>
      <c r="K79" s="82">
        <v>26</v>
      </c>
      <c r="L79" s="82">
        <v>24</v>
      </c>
      <c r="M79" s="82">
        <v>0</v>
      </c>
      <c r="N79" s="82">
        <v>26</v>
      </c>
      <c r="O79" s="82"/>
    </row>
    <row r="80" spans="1:15">
      <c r="A80" s="81">
        <v>2</v>
      </c>
      <c r="B80" s="81" t="s">
        <v>34</v>
      </c>
      <c r="C80" s="82" t="s">
        <v>44</v>
      </c>
      <c r="D80" s="82">
        <v>2001</v>
      </c>
      <c r="E80" s="81" t="s">
        <v>49</v>
      </c>
      <c r="F80" s="82">
        <v>31.2</v>
      </c>
      <c r="G80" s="82">
        <v>96</v>
      </c>
      <c r="H80" s="82">
        <v>100</v>
      </c>
      <c r="I80" s="82">
        <v>0</v>
      </c>
      <c r="J80" s="82"/>
      <c r="K80" s="82">
        <v>60</v>
      </c>
      <c r="L80" s="82">
        <v>120</v>
      </c>
      <c r="M80" s="82">
        <v>96</v>
      </c>
      <c r="N80" s="82">
        <v>80</v>
      </c>
      <c r="O80" s="82"/>
    </row>
    <row r="81" spans="1:15">
      <c r="A81" s="81">
        <v>15</v>
      </c>
      <c r="B81" s="81" t="s">
        <v>339</v>
      </c>
      <c r="C81" s="82" t="s">
        <v>44</v>
      </c>
      <c r="D81" s="82">
        <v>2000</v>
      </c>
      <c r="E81" s="81" t="s">
        <v>49</v>
      </c>
      <c r="F81" s="82"/>
      <c r="G81" s="82"/>
      <c r="H81" s="82">
        <v>0</v>
      </c>
      <c r="I81" s="82">
        <v>0</v>
      </c>
      <c r="J81" s="82"/>
      <c r="K81" s="82"/>
      <c r="L81" s="82">
        <v>43.2</v>
      </c>
      <c r="M81" s="82">
        <v>48</v>
      </c>
      <c r="N81" s="82">
        <v>29</v>
      </c>
      <c r="O81" s="82"/>
    </row>
    <row r="82" spans="1:15">
      <c r="A82" s="81">
        <v>16</v>
      </c>
      <c r="B82" s="50" t="s">
        <v>42</v>
      </c>
      <c r="C82" s="86" t="s">
        <v>44</v>
      </c>
      <c r="D82" s="86">
        <v>2001</v>
      </c>
      <c r="E82" s="50" t="s">
        <v>49</v>
      </c>
      <c r="F82" s="86">
        <v>0</v>
      </c>
      <c r="G82" s="86"/>
      <c r="H82" s="86">
        <v>24</v>
      </c>
      <c r="I82" s="86">
        <v>22</v>
      </c>
      <c r="J82" s="86"/>
      <c r="K82" s="86">
        <v>24</v>
      </c>
      <c r="L82" s="86"/>
      <c r="M82" s="86"/>
      <c r="N82" s="86">
        <v>18</v>
      </c>
      <c r="O82" s="86"/>
    </row>
    <row r="83" spans="1:15">
      <c r="A83" s="81">
        <v>19</v>
      </c>
      <c r="B83" s="81" t="s">
        <v>166</v>
      </c>
      <c r="C83" s="82" t="s">
        <v>44</v>
      </c>
      <c r="D83" s="82">
        <v>2000</v>
      </c>
      <c r="E83" s="81" t="s">
        <v>49</v>
      </c>
      <c r="F83" s="82">
        <v>0</v>
      </c>
      <c r="G83" s="82"/>
      <c r="H83" s="82">
        <v>0</v>
      </c>
      <c r="I83" s="82"/>
      <c r="J83" s="82"/>
      <c r="K83" s="82">
        <v>20</v>
      </c>
      <c r="L83" s="82"/>
      <c r="M83" s="82"/>
      <c r="N83" s="82">
        <v>15</v>
      </c>
      <c r="O83" s="82"/>
    </row>
    <row r="84" spans="1:15">
      <c r="A84" s="89">
        <v>13</v>
      </c>
      <c r="B84" s="50" t="s">
        <v>196</v>
      </c>
      <c r="C84" s="86" t="s">
        <v>11</v>
      </c>
      <c r="D84" s="86">
        <v>2004</v>
      </c>
      <c r="E84" s="87" t="s">
        <v>49</v>
      </c>
      <c r="F84" s="82"/>
      <c r="G84" s="82">
        <v>0</v>
      </c>
      <c r="H84" s="82">
        <v>0</v>
      </c>
      <c r="I84" s="82">
        <v>45</v>
      </c>
      <c r="J84" s="82"/>
      <c r="K84" s="82">
        <v>36</v>
      </c>
      <c r="L84" s="86">
        <v>38.4</v>
      </c>
      <c r="M84" s="88">
        <v>43.2</v>
      </c>
      <c r="N84" s="88">
        <v>29</v>
      </c>
      <c r="O84" s="88"/>
    </row>
    <row r="85" spans="1:15">
      <c r="A85" s="89">
        <v>16</v>
      </c>
      <c r="B85" s="81" t="s">
        <v>181</v>
      </c>
      <c r="C85" s="86" t="s">
        <v>11</v>
      </c>
      <c r="D85" s="86">
        <v>2004</v>
      </c>
      <c r="E85" s="87" t="s">
        <v>49</v>
      </c>
      <c r="F85" s="86">
        <v>31.2</v>
      </c>
      <c r="G85" s="91" t="s">
        <v>247</v>
      </c>
      <c r="H85" s="91">
        <v>0</v>
      </c>
      <c r="I85" s="91">
        <v>29</v>
      </c>
      <c r="J85" s="91"/>
      <c r="K85" s="91">
        <v>0</v>
      </c>
      <c r="L85" s="86">
        <v>28.8</v>
      </c>
      <c r="M85" s="91">
        <v>28.8</v>
      </c>
      <c r="N85" s="91">
        <v>16</v>
      </c>
      <c r="O85" s="91"/>
    </row>
    <row r="86" spans="1:15">
      <c r="A86" s="89">
        <v>18</v>
      </c>
      <c r="B86" s="50" t="s">
        <v>314</v>
      </c>
      <c r="C86" s="86" t="s">
        <v>11</v>
      </c>
      <c r="D86" s="86">
        <v>2004</v>
      </c>
      <c r="E86" s="87" t="s">
        <v>49</v>
      </c>
      <c r="F86" s="82"/>
      <c r="G86" s="91">
        <v>0</v>
      </c>
      <c r="H86" s="91">
        <v>20</v>
      </c>
      <c r="I86" s="91">
        <v>18</v>
      </c>
      <c r="J86" s="91"/>
      <c r="K86" s="91">
        <v>26</v>
      </c>
      <c r="L86" s="86">
        <v>26.4</v>
      </c>
      <c r="M86" s="82">
        <v>24</v>
      </c>
      <c r="N86" s="82">
        <v>13</v>
      </c>
      <c r="O86" s="82"/>
    </row>
    <row r="87" spans="1:15">
      <c r="A87" s="89">
        <v>20</v>
      </c>
      <c r="B87" s="81" t="s">
        <v>316</v>
      </c>
      <c r="C87" s="86" t="s">
        <v>11</v>
      </c>
      <c r="D87" s="86">
        <v>2004</v>
      </c>
      <c r="E87" s="87" t="s">
        <v>49</v>
      </c>
      <c r="F87" s="82">
        <v>0</v>
      </c>
      <c r="G87" s="91">
        <v>0</v>
      </c>
      <c r="H87" s="91">
        <v>18</v>
      </c>
      <c r="I87" s="91">
        <v>0</v>
      </c>
      <c r="J87" s="91"/>
      <c r="K87" s="91">
        <v>15</v>
      </c>
      <c r="L87" s="86"/>
      <c r="M87" s="82">
        <v>26.4</v>
      </c>
      <c r="N87" s="82">
        <v>0</v>
      </c>
      <c r="O87" s="82"/>
    </row>
    <row r="88" spans="1:15">
      <c r="A88" s="89">
        <v>23</v>
      </c>
      <c r="B88" s="81" t="s">
        <v>315</v>
      </c>
      <c r="C88" s="86" t="s">
        <v>11</v>
      </c>
      <c r="D88" s="86">
        <v>2005</v>
      </c>
      <c r="E88" s="87" t="s">
        <v>49</v>
      </c>
      <c r="F88" s="82"/>
      <c r="G88" s="91">
        <v>0</v>
      </c>
      <c r="H88" s="91">
        <v>22</v>
      </c>
      <c r="I88" s="91">
        <v>0</v>
      </c>
      <c r="J88" s="91"/>
      <c r="K88" s="91">
        <v>18</v>
      </c>
      <c r="L88" s="86"/>
      <c r="M88" s="82"/>
      <c r="N88" s="82">
        <v>0</v>
      </c>
      <c r="O88" s="82"/>
    </row>
    <row r="89" spans="1:15">
      <c r="A89" s="89">
        <v>25</v>
      </c>
      <c r="B89" s="81" t="s">
        <v>340</v>
      </c>
      <c r="C89" s="86" t="s">
        <v>11</v>
      </c>
      <c r="D89" s="86">
        <v>2004</v>
      </c>
      <c r="E89" s="87" t="s">
        <v>49</v>
      </c>
      <c r="F89" s="86"/>
      <c r="G89" s="88"/>
      <c r="H89" s="88">
        <v>0</v>
      </c>
      <c r="I89" s="88">
        <v>0</v>
      </c>
      <c r="J89" s="88"/>
      <c r="K89" s="88"/>
      <c r="L89" s="86">
        <v>19.2</v>
      </c>
      <c r="M89" s="91"/>
      <c r="N89" s="91">
        <v>0</v>
      </c>
      <c r="O89" s="91"/>
    </row>
    <row r="90" spans="1:15">
      <c r="A90" s="89">
        <v>26</v>
      </c>
      <c r="B90" s="81" t="s">
        <v>317</v>
      </c>
      <c r="C90" s="86" t="s">
        <v>11</v>
      </c>
      <c r="D90" s="86">
        <v>2004</v>
      </c>
      <c r="E90" s="87" t="s">
        <v>49</v>
      </c>
      <c r="F90" s="82"/>
      <c r="G90" s="91">
        <v>0</v>
      </c>
      <c r="H90" s="91">
        <v>0</v>
      </c>
      <c r="I90" s="91"/>
      <c r="J90" s="91"/>
      <c r="K90" s="91">
        <v>14</v>
      </c>
      <c r="L90" s="86"/>
      <c r="M90" s="82"/>
      <c r="N90" s="82">
        <v>0</v>
      </c>
      <c r="O90" s="82"/>
    </row>
    <row r="91" spans="1:15">
      <c r="A91" s="89">
        <v>27</v>
      </c>
      <c r="B91" s="81" t="s">
        <v>318</v>
      </c>
      <c r="C91" s="86" t="s">
        <v>11</v>
      </c>
      <c r="D91" s="86">
        <v>2005</v>
      </c>
      <c r="E91" s="87" t="s">
        <v>49</v>
      </c>
      <c r="F91" s="82"/>
      <c r="G91" s="91">
        <v>0</v>
      </c>
      <c r="H91" s="91">
        <v>0</v>
      </c>
      <c r="I91" s="91"/>
      <c r="J91" s="91"/>
      <c r="K91" s="91">
        <v>13</v>
      </c>
      <c r="L91" s="86"/>
      <c r="M91" s="88"/>
      <c r="N91" s="88">
        <v>0</v>
      </c>
      <c r="O91" s="88"/>
    </row>
    <row r="92" spans="1:15">
      <c r="A92" s="89">
        <v>1</v>
      </c>
      <c r="B92" s="81" t="s">
        <v>50</v>
      </c>
      <c r="C92" s="86" t="s">
        <v>31</v>
      </c>
      <c r="D92" s="86">
        <v>2002</v>
      </c>
      <c r="E92" s="87" t="s">
        <v>49</v>
      </c>
      <c r="F92" s="86">
        <v>120</v>
      </c>
      <c r="G92" s="86">
        <v>120</v>
      </c>
      <c r="H92" s="86">
        <v>100</v>
      </c>
      <c r="I92" s="86">
        <v>100</v>
      </c>
      <c r="J92" s="86">
        <v>150</v>
      </c>
      <c r="K92" s="86">
        <v>36</v>
      </c>
      <c r="L92" s="88">
        <v>72</v>
      </c>
      <c r="M92" s="88">
        <v>54</v>
      </c>
      <c r="N92" s="88">
        <v>40</v>
      </c>
      <c r="O92" s="88">
        <v>0</v>
      </c>
    </row>
    <row r="93" spans="1:15">
      <c r="A93" s="89">
        <v>2</v>
      </c>
      <c r="B93" s="81" t="s">
        <v>48</v>
      </c>
      <c r="C93" s="86" t="s">
        <v>31</v>
      </c>
      <c r="D93" s="86">
        <v>2002</v>
      </c>
      <c r="E93" s="87" t="s">
        <v>49</v>
      </c>
      <c r="F93" s="86">
        <v>72</v>
      </c>
      <c r="G93" s="86">
        <v>72</v>
      </c>
      <c r="H93" s="86">
        <v>60</v>
      </c>
      <c r="I93" s="86">
        <v>80</v>
      </c>
      <c r="J93" s="86"/>
      <c r="K93" s="86">
        <v>100</v>
      </c>
      <c r="L93" s="82">
        <v>120</v>
      </c>
      <c r="M93" s="82">
        <v>120</v>
      </c>
      <c r="N93" s="82">
        <v>100</v>
      </c>
      <c r="O93" s="82"/>
    </row>
    <row r="94" spans="1:15">
      <c r="A94" s="89">
        <v>4</v>
      </c>
      <c r="B94" s="81" t="s">
        <v>63</v>
      </c>
      <c r="C94" s="86" t="s">
        <v>44</v>
      </c>
      <c r="D94" s="86">
        <v>2001</v>
      </c>
      <c r="E94" s="87" t="s">
        <v>49</v>
      </c>
      <c r="F94" s="86">
        <v>48</v>
      </c>
      <c r="G94" s="86">
        <v>43.2</v>
      </c>
      <c r="H94" s="86">
        <v>0</v>
      </c>
      <c r="I94" s="86">
        <v>0</v>
      </c>
      <c r="J94" s="86"/>
      <c r="K94" s="86">
        <v>50</v>
      </c>
      <c r="L94" s="82">
        <v>120</v>
      </c>
      <c r="M94" s="82">
        <v>96</v>
      </c>
      <c r="N94" s="82">
        <v>80</v>
      </c>
      <c r="O94" s="82"/>
    </row>
    <row r="95" spans="1:15">
      <c r="A95" s="81">
        <v>1</v>
      </c>
      <c r="B95" s="81" t="s">
        <v>173</v>
      </c>
      <c r="C95" s="82" t="s">
        <v>11</v>
      </c>
      <c r="D95" s="82">
        <v>2004</v>
      </c>
      <c r="E95" s="81" t="s">
        <v>241</v>
      </c>
      <c r="F95" s="82">
        <v>120</v>
      </c>
      <c r="G95" s="82">
        <v>120</v>
      </c>
      <c r="H95" s="82">
        <v>100</v>
      </c>
      <c r="I95" s="82">
        <v>100</v>
      </c>
      <c r="J95" s="82">
        <v>120</v>
      </c>
      <c r="K95" s="82">
        <v>100</v>
      </c>
      <c r="L95" s="82">
        <v>96</v>
      </c>
      <c r="M95" s="82">
        <v>96</v>
      </c>
      <c r="N95" s="82">
        <v>0</v>
      </c>
      <c r="O95" s="82">
        <v>67.5</v>
      </c>
    </row>
    <row r="96" spans="1:15">
      <c r="A96" s="81">
        <v>5</v>
      </c>
      <c r="B96" s="81" t="s">
        <v>45</v>
      </c>
      <c r="C96" s="81">
        <v>1998</v>
      </c>
      <c r="D96" s="82" t="s">
        <v>91</v>
      </c>
      <c r="E96" s="87" t="s">
        <v>49</v>
      </c>
      <c r="F96" s="83">
        <v>48</v>
      </c>
      <c r="G96" s="83" t="s">
        <v>258</v>
      </c>
      <c r="H96" s="83">
        <v>0</v>
      </c>
      <c r="I96" s="83">
        <v>0</v>
      </c>
      <c r="J96" s="83">
        <v>0</v>
      </c>
      <c r="K96" s="83"/>
      <c r="L96" s="83"/>
      <c r="M96" s="83">
        <v>0</v>
      </c>
      <c r="N96" s="83"/>
      <c r="O96" s="83">
        <v>0</v>
      </c>
    </row>
    <row r="97" spans="1:16">
      <c r="A97" s="90">
        <v>6</v>
      </c>
      <c r="B97" s="81" t="s">
        <v>46</v>
      </c>
      <c r="C97" s="81">
        <v>1998</v>
      </c>
      <c r="D97" s="82" t="s">
        <v>91</v>
      </c>
      <c r="E97" s="87" t="s">
        <v>49</v>
      </c>
      <c r="F97" s="83">
        <v>43.2</v>
      </c>
      <c r="G97" s="83">
        <v>54</v>
      </c>
      <c r="H97" s="83">
        <v>45</v>
      </c>
      <c r="I97" s="84">
        <v>54</v>
      </c>
      <c r="J97" s="84">
        <v>60</v>
      </c>
      <c r="K97" s="83">
        <v>50</v>
      </c>
      <c r="L97" s="83"/>
      <c r="M97" s="83">
        <v>50</v>
      </c>
      <c r="N97" s="83">
        <v>60</v>
      </c>
      <c r="O97" s="83"/>
    </row>
    <row r="98" spans="1:16">
      <c r="A98" s="89">
        <v>13</v>
      </c>
      <c r="B98" s="81" t="s">
        <v>60</v>
      </c>
      <c r="C98" s="86" t="s">
        <v>44</v>
      </c>
      <c r="D98" s="86">
        <v>2000</v>
      </c>
      <c r="E98" s="81" t="s">
        <v>241</v>
      </c>
      <c r="F98" s="82">
        <v>0</v>
      </c>
      <c r="G98" s="82">
        <v>0</v>
      </c>
      <c r="H98" s="82">
        <v>50</v>
      </c>
      <c r="I98" s="82"/>
      <c r="J98" s="82"/>
      <c r="K98" s="82">
        <v>29</v>
      </c>
      <c r="L98" s="82"/>
      <c r="M98" s="82"/>
      <c r="N98" s="82">
        <v>0</v>
      </c>
      <c r="O98" s="82"/>
    </row>
    <row r="99" spans="1:16" ht="12.75">
      <c r="A99" s="89"/>
      <c r="B99" s="81"/>
      <c r="C99" s="86"/>
      <c r="D99" s="86"/>
      <c r="E99" s="81"/>
      <c r="F99" s="2">
        <f t="shared" ref="F99:O99" si="3">MAX(F63:F98)+LARGE(F63:F98,2)+LARGE(F63:F98,3)+LARGE(F63:F98,4)+LARGE(F63:F98,5)+LARGE(F63:F98,6)+LARGE(F63:F98,7)+LARGE(F63:F98,8)+LARGE(F63:F98,9)+LARGE(F63:F98,10)</f>
        <v>852</v>
      </c>
      <c r="G99" s="2">
        <f t="shared" si="3"/>
        <v>852</v>
      </c>
      <c r="H99" s="2">
        <f t="shared" si="3"/>
        <v>760</v>
      </c>
      <c r="I99" s="2">
        <f t="shared" si="3"/>
        <v>694</v>
      </c>
      <c r="J99" s="2">
        <f t="shared" si="3"/>
        <v>954</v>
      </c>
      <c r="K99" s="2">
        <f t="shared" si="3"/>
        <v>694</v>
      </c>
      <c r="L99" s="2">
        <f t="shared" si="3"/>
        <v>960</v>
      </c>
      <c r="M99" s="2">
        <f t="shared" si="3"/>
        <v>824</v>
      </c>
      <c r="N99" s="2">
        <f t="shared" si="3"/>
        <v>680</v>
      </c>
      <c r="O99" s="2">
        <f t="shared" si="3"/>
        <v>736.5</v>
      </c>
      <c r="P99" s="50">
        <f>SUM(F99:O99)</f>
        <v>8006.5</v>
      </c>
    </row>
    <row r="100" spans="1:16" ht="12.75">
      <c r="A100" s="89"/>
      <c r="B100" s="81"/>
      <c r="C100" s="86"/>
      <c r="D100" s="86"/>
      <c r="E100" s="81"/>
      <c r="F100" s="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6">
      <c r="A101" s="81">
        <v>1</v>
      </c>
      <c r="B101" s="81" t="s">
        <v>93</v>
      </c>
      <c r="C101" s="81">
        <v>1996</v>
      </c>
      <c r="D101" s="82" t="s">
        <v>91</v>
      </c>
      <c r="E101" s="95" t="s">
        <v>18</v>
      </c>
      <c r="F101" s="83">
        <v>72</v>
      </c>
      <c r="G101" s="83" t="s">
        <v>258</v>
      </c>
      <c r="H101" s="83">
        <v>0</v>
      </c>
      <c r="I101" s="83">
        <v>0</v>
      </c>
      <c r="J101" s="83">
        <v>0</v>
      </c>
      <c r="K101" s="83"/>
      <c r="L101" s="83">
        <v>120</v>
      </c>
      <c r="M101" s="83">
        <v>0</v>
      </c>
      <c r="N101" s="83"/>
      <c r="O101" s="83">
        <v>120</v>
      </c>
    </row>
    <row r="102" spans="1:16">
      <c r="A102" s="50">
        <v>3</v>
      </c>
      <c r="B102" s="81" t="s">
        <v>99</v>
      </c>
      <c r="C102" s="82" t="s">
        <v>351</v>
      </c>
      <c r="D102" s="82">
        <v>1970</v>
      </c>
      <c r="E102" s="81" t="s">
        <v>18</v>
      </c>
      <c r="F102" s="82"/>
      <c r="G102" s="82"/>
      <c r="H102" s="82">
        <v>60</v>
      </c>
      <c r="I102" s="82"/>
      <c r="J102" s="82">
        <v>96</v>
      </c>
      <c r="K102" s="82">
        <v>96</v>
      </c>
      <c r="L102" s="82">
        <v>150</v>
      </c>
      <c r="M102" s="82">
        <v>0</v>
      </c>
      <c r="N102" s="82"/>
      <c r="O102" s="82">
        <v>150</v>
      </c>
    </row>
    <row r="103" spans="1:16">
      <c r="A103" s="81">
        <v>4</v>
      </c>
      <c r="B103" s="50" t="s">
        <v>17</v>
      </c>
      <c r="C103" s="86" t="s">
        <v>31</v>
      </c>
      <c r="D103" s="86">
        <v>2002</v>
      </c>
      <c r="E103" s="50" t="s">
        <v>18</v>
      </c>
      <c r="F103" s="86">
        <v>43.2</v>
      </c>
      <c r="G103" s="86">
        <v>38.4</v>
      </c>
      <c r="H103" s="86">
        <v>60</v>
      </c>
      <c r="I103" s="86">
        <v>0</v>
      </c>
      <c r="J103" s="86">
        <v>75</v>
      </c>
      <c r="K103" s="86">
        <v>0</v>
      </c>
      <c r="L103" s="86">
        <v>60</v>
      </c>
      <c r="M103" s="86">
        <v>54</v>
      </c>
      <c r="N103" s="86">
        <v>0</v>
      </c>
      <c r="O103" s="86">
        <v>75</v>
      </c>
    </row>
    <row r="104" spans="1:16">
      <c r="A104" s="89">
        <v>21</v>
      </c>
      <c r="B104" s="81" t="s">
        <v>360</v>
      </c>
      <c r="C104" s="86" t="s">
        <v>11</v>
      </c>
      <c r="D104" s="86">
        <v>2005</v>
      </c>
      <c r="E104" s="87" t="s">
        <v>18</v>
      </c>
      <c r="F104" s="82"/>
      <c r="G104" s="91"/>
      <c r="H104" s="91"/>
      <c r="I104" s="91"/>
      <c r="J104" s="91">
        <v>54</v>
      </c>
      <c r="K104" s="91"/>
      <c r="L104" s="86"/>
      <c r="M104" s="88"/>
      <c r="N104" s="88"/>
      <c r="O104" s="88">
        <v>0</v>
      </c>
    </row>
    <row r="105" spans="1:16">
      <c r="A105" s="89"/>
      <c r="B105" s="81"/>
      <c r="C105" s="86"/>
      <c r="D105" s="86"/>
      <c r="E105" s="87"/>
      <c r="F105" s="82"/>
      <c r="G105" s="91"/>
      <c r="H105" s="91"/>
      <c r="I105" s="91"/>
      <c r="J105" s="91"/>
      <c r="K105" s="91"/>
      <c r="L105" s="86"/>
      <c r="M105" s="88"/>
      <c r="N105" s="88"/>
      <c r="O105" s="88"/>
      <c r="P105" s="50">
        <f>SUM(F101:O104)</f>
        <v>1323.6</v>
      </c>
    </row>
    <row r="106" spans="1:16">
      <c r="A106" s="81">
        <v>2</v>
      </c>
      <c r="B106" s="81" t="s">
        <v>204</v>
      </c>
      <c r="C106" s="82" t="s">
        <v>351</v>
      </c>
      <c r="D106" s="82">
        <v>1978</v>
      </c>
      <c r="E106" s="81" t="s">
        <v>68</v>
      </c>
      <c r="F106" s="82">
        <v>120</v>
      </c>
      <c r="G106" s="82">
        <v>120</v>
      </c>
      <c r="H106" s="82">
        <v>80</v>
      </c>
      <c r="I106" s="82">
        <v>60</v>
      </c>
      <c r="J106" s="82">
        <v>60</v>
      </c>
      <c r="K106" s="82">
        <v>72</v>
      </c>
      <c r="L106" s="82"/>
      <c r="M106" s="82">
        <v>100</v>
      </c>
      <c r="N106" s="82">
        <v>60</v>
      </c>
      <c r="O106" s="82">
        <v>0</v>
      </c>
    </row>
    <row r="107" spans="1:16">
      <c r="A107" s="50">
        <v>3</v>
      </c>
      <c r="B107" s="50" t="s">
        <v>19</v>
      </c>
      <c r="C107" s="86" t="s">
        <v>31</v>
      </c>
      <c r="D107" s="86">
        <v>2002</v>
      </c>
      <c r="E107" s="50" t="s">
        <v>68</v>
      </c>
      <c r="F107" s="86">
        <v>54</v>
      </c>
      <c r="G107" s="86">
        <v>54</v>
      </c>
      <c r="H107" s="86">
        <v>45</v>
      </c>
      <c r="I107" s="86">
        <v>50</v>
      </c>
      <c r="J107" s="86">
        <v>67.5</v>
      </c>
      <c r="K107" s="86">
        <v>50</v>
      </c>
      <c r="L107" s="86">
        <v>72</v>
      </c>
      <c r="M107" s="86">
        <v>72</v>
      </c>
      <c r="N107" s="86">
        <v>60</v>
      </c>
      <c r="O107" s="86">
        <v>150</v>
      </c>
    </row>
    <row r="108" spans="1:16">
      <c r="A108" s="50">
        <v>10</v>
      </c>
      <c r="B108" s="81" t="s">
        <v>167</v>
      </c>
      <c r="C108" s="82" t="s">
        <v>44</v>
      </c>
      <c r="D108" s="82">
        <v>2000</v>
      </c>
      <c r="E108" s="81" t="s">
        <v>68</v>
      </c>
      <c r="F108" s="82">
        <v>28.8</v>
      </c>
      <c r="G108" s="82">
        <v>0</v>
      </c>
      <c r="H108" s="82">
        <v>36</v>
      </c>
      <c r="I108" s="82">
        <v>26</v>
      </c>
      <c r="J108" s="82">
        <v>0</v>
      </c>
      <c r="K108" s="82">
        <v>22</v>
      </c>
      <c r="L108" s="82">
        <v>28.8</v>
      </c>
      <c r="M108" s="82">
        <v>34.799999999999997</v>
      </c>
      <c r="N108" s="82">
        <v>24</v>
      </c>
      <c r="O108" s="82">
        <v>60</v>
      </c>
    </row>
    <row r="109" spans="1:16">
      <c r="A109" s="89">
        <v>5</v>
      </c>
      <c r="B109" s="81" t="s">
        <v>257</v>
      </c>
      <c r="C109" s="86" t="s">
        <v>11</v>
      </c>
      <c r="D109" s="86">
        <v>2005</v>
      </c>
      <c r="E109" s="87" t="s">
        <v>68</v>
      </c>
      <c r="F109" s="86">
        <v>26.4</v>
      </c>
      <c r="G109" s="88">
        <v>72</v>
      </c>
      <c r="H109" s="88">
        <v>80</v>
      </c>
      <c r="I109" s="88">
        <v>80</v>
      </c>
      <c r="J109" s="88">
        <v>0</v>
      </c>
      <c r="K109" s="88">
        <v>60</v>
      </c>
      <c r="L109" s="86">
        <v>60</v>
      </c>
      <c r="M109" s="88">
        <v>54</v>
      </c>
      <c r="N109" s="88">
        <v>40</v>
      </c>
      <c r="O109" s="88">
        <v>120</v>
      </c>
    </row>
    <row r="110" spans="1:16">
      <c r="A110" s="89">
        <v>3</v>
      </c>
      <c r="B110" s="81" t="s">
        <v>161</v>
      </c>
      <c r="C110" s="86" t="s">
        <v>31</v>
      </c>
      <c r="D110" s="86">
        <v>2003</v>
      </c>
      <c r="E110" s="87" t="s">
        <v>68</v>
      </c>
      <c r="F110" s="86">
        <v>43.2</v>
      </c>
      <c r="G110" s="86">
        <v>54</v>
      </c>
      <c r="H110" s="86">
        <v>80</v>
      </c>
      <c r="I110" s="86">
        <v>45</v>
      </c>
      <c r="J110" s="86">
        <v>0</v>
      </c>
      <c r="K110" s="86">
        <v>0</v>
      </c>
      <c r="L110" s="88">
        <v>60</v>
      </c>
      <c r="M110" s="88"/>
      <c r="N110" s="88">
        <v>80</v>
      </c>
      <c r="O110" s="88">
        <v>150</v>
      </c>
    </row>
    <row r="111" spans="1:16">
      <c r="A111" s="89">
        <v>5</v>
      </c>
      <c r="B111" s="81" t="s">
        <v>51</v>
      </c>
      <c r="C111" s="86" t="s">
        <v>31</v>
      </c>
      <c r="D111" s="86">
        <v>2002</v>
      </c>
      <c r="E111" s="87" t="s">
        <v>68</v>
      </c>
      <c r="F111" s="86">
        <v>48</v>
      </c>
      <c r="G111" s="86">
        <v>38.4</v>
      </c>
      <c r="H111" s="86">
        <v>0</v>
      </c>
      <c r="I111" s="86">
        <v>50</v>
      </c>
      <c r="J111" s="86">
        <v>0</v>
      </c>
      <c r="K111" s="86">
        <v>0</v>
      </c>
      <c r="L111" s="91">
        <v>96</v>
      </c>
      <c r="M111" s="91">
        <v>72</v>
      </c>
      <c r="N111" s="91">
        <v>50</v>
      </c>
      <c r="O111" s="91">
        <v>120</v>
      </c>
    </row>
    <row r="112" spans="1:16">
      <c r="A112" s="89">
        <v>10</v>
      </c>
      <c r="B112" s="81" t="s">
        <v>55</v>
      </c>
      <c r="C112" s="86" t="s">
        <v>31</v>
      </c>
      <c r="D112" s="86">
        <v>2003</v>
      </c>
      <c r="E112" s="87" t="s">
        <v>68</v>
      </c>
      <c r="F112" s="86">
        <v>28.8</v>
      </c>
      <c r="G112" s="86">
        <v>43.2</v>
      </c>
      <c r="H112" s="86">
        <v>50</v>
      </c>
      <c r="I112" s="86">
        <v>60</v>
      </c>
      <c r="J112" s="86">
        <v>0</v>
      </c>
      <c r="K112" s="86">
        <v>60</v>
      </c>
      <c r="L112" s="82">
        <v>43.2</v>
      </c>
      <c r="M112" s="82"/>
      <c r="N112" s="82">
        <v>32</v>
      </c>
      <c r="O112" s="82">
        <v>0</v>
      </c>
    </row>
    <row r="113" spans="1:16">
      <c r="A113" s="89">
        <v>11</v>
      </c>
      <c r="B113" s="81" t="s">
        <v>320</v>
      </c>
      <c r="C113" s="86" t="s">
        <v>31</v>
      </c>
      <c r="D113" s="86">
        <v>2002</v>
      </c>
      <c r="E113" s="87" t="s">
        <v>68</v>
      </c>
      <c r="F113" s="91"/>
      <c r="G113" s="91"/>
      <c r="H113" s="91"/>
      <c r="I113" s="91">
        <v>22</v>
      </c>
      <c r="J113" s="91">
        <v>75</v>
      </c>
      <c r="K113" s="91">
        <v>24</v>
      </c>
      <c r="L113" s="91">
        <v>28.8</v>
      </c>
      <c r="M113" s="91">
        <v>34.799999999999997</v>
      </c>
      <c r="N113" s="91">
        <v>20</v>
      </c>
      <c r="O113" s="91">
        <v>54</v>
      </c>
    </row>
    <row r="114" spans="1:16">
      <c r="A114" s="89">
        <v>15</v>
      </c>
      <c r="B114" s="50" t="s">
        <v>342</v>
      </c>
      <c r="C114" s="86" t="s">
        <v>31</v>
      </c>
      <c r="D114" s="86">
        <v>2002</v>
      </c>
      <c r="E114" s="87" t="s">
        <v>68</v>
      </c>
      <c r="F114" s="86"/>
      <c r="G114" s="88"/>
      <c r="H114" s="88">
        <v>0</v>
      </c>
      <c r="I114" s="88">
        <v>20</v>
      </c>
      <c r="J114" s="88"/>
      <c r="K114" s="88"/>
      <c r="L114" s="82">
        <v>26.4</v>
      </c>
      <c r="M114" s="82">
        <v>31.2</v>
      </c>
      <c r="N114" s="82">
        <v>18</v>
      </c>
      <c r="O114" s="82"/>
    </row>
    <row r="115" spans="1:16">
      <c r="A115" s="89">
        <v>10</v>
      </c>
      <c r="B115" s="81" t="s">
        <v>69</v>
      </c>
      <c r="C115" s="86" t="s">
        <v>44</v>
      </c>
      <c r="D115" s="86">
        <v>2000</v>
      </c>
      <c r="E115" s="87" t="s">
        <v>68</v>
      </c>
      <c r="F115" s="86">
        <v>26.4</v>
      </c>
      <c r="G115" s="82">
        <v>0</v>
      </c>
      <c r="H115" s="82">
        <v>40</v>
      </c>
      <c r="I115" s="82">
        <v>36</v>
      </c>
      <c r="J115" s="82"/>
      <c r="K115" s="82">
        <v>32</v>
      </c>
      <c r="L115" s="82">
        <v>43.2</v>
      </c>
      <c r="M115" s="82">
        <v>43.2</v>
      </c>
      <c r="N115" s="82">
        <v>45</v>
      </c>
      <c r="O115" s="82"/>
    </row>
    <row r="116" spans="1:16">
      <c r="A116" s="89">
        <v>12</v>
      </c>
      <c r="B116" s="81" t="s">
        <v>67</v>
      </c>
      <c r="C116" s="86" t="s">
        <v>44</v>
      </c>
      <c r="D116" s="86">
        <v>2000</v>
      </c>
      <c r="E116" s="87" t="s">
        <v>68</v>
      </c>
      <c r="F116" s="86">
        <v>38.4</v>
      </c>
      <c r="G116" s="86">
        <v>38.4</v>
      </c>
      <c r="H116" s="86">
        <v>0</v>
      </c>
      <c r="I116" s="86"/>
      <c r="J116" s="86"/>
      <c r="K116" s="86">
        <v>26</v>
      </c>
      <c r="L116" s="82"/>
      <c r="M116" s="82"/>
      <c r="N116" s="82">
        <v>0</v>
      </c>
      <c r="O116" s="82"/>
    </row>
    <row r="117" spans="1:16">
      <c r="A117" s="89"/>
      <c r="B117" s="81"/>
      <c r="C117" s="86"/>
      <c r="D117" s="86"/>
      <c r="E117" s="87"/>
      <c r="F117" s="86"/>
      <c r="G117" s="86"/>
      <c r="H117" s="86"/>
      <c r="I117" s="86"/>
      <c r="J117" s="86"/>
      <c r="K117" s="86"/>
      <c r="L117" s="82"/>
      <c r="M117" s="82"/>
      <c r="N117" s="82"/>
      <c r="O117" s="82"/>
      <c r="P117" s="50">
        <f>SUM(F106:O116)</f>
        <v>4225.8999999999996</v>
      </c>
    </row>
    <row r="118" spans="1:16">
      <c r="A118" s="89"/>
      <c r="B118" s="81"/>
      <c r="C118" s="86"/>
      <c r="D118" s="86"/>
      <c r="E118" s="87"/>
      <c r="F118" s="86"/>
      <c r="G118" s="86"/>
      <c r="H118" s="86"/>
      <c r="I118" s="86"/>
      <c r="J118" s="86"/>
      <c r="K118" s="86"/>
      <c r="L118" s="82"/>
      <c r="M118" s="82"/>
      <c r="N118" s="82"/>
      <c r="O118" s="82"/>
    </row>
    <row r="119" spans="1:16">
      <c r="A119" s="90">
        <v>7</v>
      </c>
      <c r="B119" s="81" t="s">
        <v>72</v>
      </c>
      <c r="C119" s="96">
        <v>1998</v>
      </c>
      <c r="D119" s="91" t="s">
        <v>91</v>
      </c>
      <c r="E119" s="83" t="s">
        <v>32</v>
      </c>
      <c r="F119" s="82">
        <v>38.4</v>
      </c>
      <c r="G119" s="82">
        <v>43.2</v>
      </c>
      <c r="H119" s="82">
        <v>29</v>
      </c>
      <c r="I119" s="92">
        <v>34.799999999999997</v>
      </c>
      <c r="J119" s="92">
        <v>34.799999999999997</v>
      </c>
      <c r="K119" s="82">
        <v>40</v>
      </c>
      <c r="L119" s="82"/>
      <c r="M119" s="82">
        <v>29</v>
      </c>
      <c r="N119" s="82">
        <v>29</v>
      </c>
      <c r="O119" s="82"/>
    </row>
    <row r="120" spans="1:16">
      <c r="A120" s="81">
        <v>9</v>
      </c>
      <c r="B120" s="50" t="s">
        <v>290</v>
      </c>
      <c r="C120" s="81">
        <v>1998</v>
      </c>
      <c r="D120" s="91" t="s">
        <v>91</v>
      </c>
      <c r="E120" s="81" t="s">
        <v>32</v>
      </c>
      <c r="F120" s="91">
        <v>0</v>
      </c>
      <c r="G120" s="91">
        <v>0</v>
      </c>
      <c r="H120" s="91">
        <v>0</v>
      </c>
      <c r="I120" s="92">
        <v>26.4</v>
      </c>
      <c r="J120" s="92">
        <v>28.8</v>
      </c>
      <c r="K120" s="82">
        <v>32</v>
      </c>
      <c r="L120" s="82"/>
      <c r="M120" s="91">
        <v>0</v>
      </c>
      <c r="N120" s="91">
        <v>24</v>
      </c>
      <c r="O120" s="91"/>
    </row>
    <row r="121" spans="1:16">
      <c r="A121" s="81"/>
      <c r="B121" s="81" t="s">
        <v>102</v>
      </c>
      <c r="C121" s="81">
        <v>1991</v>
      </c>
      <c r="D121" s="82" t="s">
        <v>75</v>
      </c>
      <c r="E121" s="81" t="s">
        <v>32</v>
      </c>
      <c r="F121" s="83">
        <v>38.4</v>
      </c>
      <c r="G121" s="83">
        <v>48</v>
      </c>
      <c r="H121" s="83">
        <v>0</v>
      </c>
      <c r="I121" s="84">
        <v>48</v>
      </c>
      <c r="J121" s="84">
        <v>54</v>
      </c>
      <c r="K121" s="83">
        <v>45</v>
      </c>
      <c r="L121" s="83"/>
      <c r="M121" s="83">
        <v>0</v>
      </c>
      <c r="N121" s="83">
        <v>45</v>
      </c>
      <c r="O121" s="83"/>
    </row>
    <row r="122" spans="1:16">
      <c r="A122" s="81">
        <v>11</v>
      </c>
      <c r="B122" s="81" t="s">
        <v>101</v>
      </c>
      <c r="C122" s="81">
        <v>1997</v>
      </c>
      <c r="D122" s="82" t="s">
        <v>91</v>
      </c>
      <c r="E122" s="81" t="s">
        <v>32</v>
      </c>
      <c r="F122" s="83">
        <v>0</v>
      </c>
      <c r="G122" s="83">
        <v>0</v>
      </c>
      <c r="H122" s="83">
        <v>0</v>
      </c>
      <c r="I122" s="83">
        <v>0</v>
      </c>
      <c r="J122" s="83">
        <v>0</v>
      </c>
      <c r="K122" s="83"/>
      <c r="L122" s="83"/>
      <c r="M122" s="83">
        <v>20</v>
      </c>
      <c r="N122" s="83"/>
      <c r="O122" s="83">
        <v>0</v>
      </c>
    </row>
    <row r="123" spans="1:16">
      <c r="A123" s="81">
        <v>8</v>
      </c>
      <c r="B123" s="81" t="s">
        <v>301</v>
      </c>
      <c r="C123" s="82" t="s">
        <v>351</v>
      </c>
      <c r="D123" s="82">
        <v>1979</v>
      </c>
      <c r="E123" s="81" t="s">
        <v>32</v>
      </c>
      <c r="F123" s="82"/>
      <c r="G123" s="82"/>
      <c r="H123" s="82">
        <v>0</v>
      </c>
      <c r="I123" s="82"/>
      <c r="J123" s="82"/>
      <c r="K123" s="82"/>
      <c r="L123" s="82">
        <v>0</v>
      </c>
      <c r="M123" s="82">
        <v>45</v>
      </c>
      <c r="N123" s="82"/>
      <c r="O123" s="82">
        <v>0</v>
      </c>
    </row>
    <row r="124" spans="1:16">
      <c r="A124" s="81">
        <v>8</v>
      </c>
      <c r="B124" s="81" t="s">
        <v>244</v>
      </c>
      <c r="C124" s="82" t="s">
        <v>11</v>
      </c>
      <c r="D124" s="82">
        <v>2005</v>
      </c>
      <c r="E124" s="81" t="s">
        <v>32</v>
      </c>
      <c r="F124" s="82">
        <v>60</v>
      </c>
      <c r="G124" s="82">
        <v>54</v>
      </c>
      <c r="H124" s="82">
        <v>36</v>
      </c>
      <c r="I124" s="82">
        <v>40</v>
      </c>
      <c r="J124" s="82"/>
      <c r="K124" s="82">
        <v>0</v>
      </c>
      <c r="L124" s="82">
        <v>43.2</v>
      </c>
      <c r="M124" s="82"/>
      <c r="N124" s="82">
        <v>40</v>
      </c>
      <c r="O124" s="82"/>
    </row>
    <row r="125" spans="1:16">
      <c r="A125" s="81">
        <v>4</v>
      </c>
      <c r="B125" s="81" t="s">
        <v>30</v>
      </c>
      <c r="C125" s="82" t="s">
        <v>44</v>
      </c>
      <c r="D125" s="82">
        <v>2000</v>
      </c>
      <c r="E125" s="81" t="s">
        <v>32</v>
      </c>
      <c r="F125" s="82">
        <v>60</v>
      </c>
      <c r="G125" s="82">
        <v>54</v>
      </c>
      <c r="H125" s="82">
        <v>0</v>
      </c>
      <c r="I125" s="82">
        <v>50</v>
      </c>
      <c r="J125" s="82"/>
      <c r="K125" s="82">
        <v>0</v>
      </c>
      <c r="L125" s="82">
        <v>72</v>
      </c>
      <c r="M125" s="82"/>
      <c r="N125" s="82">
        <v>45</v>
      </c>
      <c r="O125" s="82">
        <v>0</v>
      </c>
    </row>
    <row r="126" spans="1:16">
      <c r="A126" s="81">
        <v>8</v>
      </c>
      <c r="B126" s="81" t="s">
        <v>168</v>
      </c>
      <c r="C126" s="82" t="s">
        <v>44</v>
      </c>
      <c r="D126" s="82">
        <v>2000</v>
      </c>
      <c r="E126" s="81" t="s">
        <v>32</v>
      </c>
      <c r="F126" s="82">
        <v>54</v>
      </c>
      <c r="G126" s="82">
        <v>48</v>
      </c>
      <c r="H126" s="82">
        <v>29</v>
      </c>
      <c r="I126" s="82">
        <v>45</v>
      </c>
      <c r="J126" s="82"/>
      <c r="K126" s="82">
        <v>50</v>
      </c>
      <c r="L126" s="82">
        <v>54</v>
      </c>
      <c r="M126" s="82">
        <v>54</v>
      </c>
      <c r="N126" s="82">
        <v>36</v>
      </c>
      <c r="O126" s="82"/>
    </row>
    <row r="127" spans="1:16">
      <c r="A127" s="50">
        <v>13</v>
      </c>
      <c r="B127" s="81" t="s">
        <v>40</v>
      </c>
      <c r="C127" s="82" t="s">
        <v>44</v>
      </c>
      <c r="D127" s="82">
        <v>2001</v>
      </c>
      <c r="E127" s="81" t="s">
        <v>32</v>
      </c>
      <c r="F127" s="82">
        <v>38.4</v>
      </c>
      <c r="G127" s="82">
        <v>34.799999999999997</v>
      </c>
      <c r="H127" s="82">
        <v>0</v>
      </c>
      <c r="I127" s="82">
        <v>29</v>
      </c>
      <c r="J127" s="82"/>
      <c r="K127" s="82">
        <v>26</v>
      </c>
      <c r="L127" s="82"/>
      <c r="M127" s="82"/>
      <c r="N127" s="82">
        <v>20</v>
      </c>
      <c r="O127" s="82"/>
    </row>
    <row r="128" spans="1:16">
      <c r="A128" s="89">
        <v>9</v>
      </c>
      <c r="B128" s="81" t="s">
        <v>253</v>
      </c>
      <c r="C128" s="86" t="s">
        <v>11</v>
      </c>
      <c r="D128" s="86">
        <v>2005</v>
      </c>
      <c r="E128" s="87" t="s">
        <v>32</v>
      </c>
      <c r="F128" s="86">
        <v>48</v>
      </c>
      <c r="G128" s="88">
        <v>36</v>
      </c>
      <c r="H128" s="88">
        <v>40</v>
      </c>
      <c r="I128" s="88">
        <v>0</v>
      </c>
      <c r="J128" s="88"/>
      <c r="K128" s="88">
        <v>24</v>
      </c>
      <c r="L128" s="86">
        <v>34.799999999999997</v>
      </c>
      <c r="M128" s="91">
        <v>38.4</v>
      </c>
      <c r="N128" s="91">
        <v>26</v>
      </c>
      <c r="O128" s="91"/>
    </row>
    <row r="129" spans="1:16">
      <c r="A129" s="89">
        <v>7</v>
      </c>
      <c r="B129" s="81" t="s">
        <v>54</v>
      </c>
      <c r="C129" s="86" t="s">
        <v>31</v>
      </c>
      <c r="D129" s="86">
        <v>2002</v>
      </c>
      <c r="E129" s="87" t="s">
        <v>32</v>
      </c>
      <c r="F129" s="86">
        <v>54</v>
      </c>
      <c r="G129" s="86">
        <v>60</v>
      </c>
      <c r="H129" s="86">
        <v>0</v>
      </c>
      <c r="I129" s="86">
        <v>0</v>
      </c>
      <c r="J129" s="86"/>
      <c r="K129" s="86">
        <v>32</v>
      </c>
      <c r="L129" s="82">
        <v>54</v>
      </c>
      <c r="M129" s="82">
        <v>96</v>
      </c>
      <c r="N129" s="82">
        <v>60</v>
      </c>
      <c r="O129" s="82"/>
    </row>
    <row r="130" spans="1:16">
      <c r="A130" s="89">
        <v>9</v>
      </c>
      <c r="B130" s="81" t="s">
        <v>65</v>
      </c>
      <c r="C130" s="86" t="s">
        <v>44</v>
      </c>
      <c r="D130" s="86">
        <v>2000</v>
      </c>
      <c r="E130" s="87" t="s">
        <v>32</v>
      </c>
      <c r="F130" s="86">
        <v>28.8</v>
      </c>
      <c r="G130" s="86">
        <v>28.8</v>
      </c>
      <c r="H130" s="86">
        <v>45</v>
      </c>
      <c r="I130" s="86">
        <v>40</v>
      </c>
      <c r="J130" s="86"/>
      <c r="K130" s="86">
        <v>24</v>
      </c>
      <c r="L130" s="82">
        <v>38.4</v>
      </c>
      <c r="M130" s="82">
        <v>54</v>
      </c>
      <c r="N130" s="82">
        <v>40</v>
      </c>
      <c r="O130" s="82"/>
    </row>
    <row r="131" spans="1:16">
      <c r="A131" s="89"/>
      <c r="B131" s="81"/>
      <c r="C131" s="86"/>
      <c r="D131" s="86"/>
      <c r="E131" s="87"/>
      <c r="F131" s="86"/>
      <c r="G131" s="86"/>
      <c r="H131" s="86"/>
      <c r="I131" s="86"/>
      <c r="J131" s="86"/>
      <c r="K131" s="86"/>
      <c r="L131" s="82"/>
      <c r="M131" s="82"/>
      <c r="N131" s="82"/>
      <c r="O131" s="82"/>
      <c r="P131" s="50">
        <f>SUM(F119:O130)</f>
        <v>2707.4000000000005</v>
      </c>
    </row>
    <row r="132" spans="1:16">
      <c r="A132" s="89"/>
      <c r="B132" s="81"/>
      <c r="C132" s="86"/>
      <c r="D132" s="86"/>
      <c r="E132" s="87"/>
      <c r="F132" s="86"/>
      <c r="G132" s="86"/>
      <c r="H132" s="86"/>
      <c r="I132" s="86"/>
      <c r="J132" s="86"/>
      <c r="K132" s="86"/>
      <c r="L132" s="82"/>
      <c r="M132" s="82"/>
      <c r="N132" s="82"/>
      <c r="O132" s="82"/>
    </row>
    <row r="133" spans="1:16">
      <c r="A133" s="81"/>
      <c r="B133" s="81" t="s">
        <v>103</v>
      </c>
      <c r="C133" s="81">
        <v>1992</v>
      </c>
      <c r="D133" s="82" t="s">
        <v>75</v>
      </c>
      <c r="E133" s="81" t="s">
        <v>23</v>
      </c>
      <c r="F133" s="82">
        <v>120</v>
      </c>
      <c r="G133" s="82">
        <v>120</v>
      </c>
      <c r="H133" s="82">
        <v>0</v>
      </c>
      <c r="I133" s="82">
        <v>0</v>
      </c>
      <c r="J133" s="82">
        <v>0</v>
      </c>
      <c r="K133" s="82"/>
      <c r="L133" s="82">
        <v>0</v>
      </c>
      <c r="M133" s="82">
        <v>0</v>
      </c>
      <c r="N133" s="82"/>
      <c r="O133" s="82">
        <v>150</v>
      </c>
    </row>
    <row r="134" spans="1:16">
      <c r="A134" s="81">
        <v>1</v>
      </c>
      <c r="B134" s="81" t="s">
        <v>104</v>
      </c>
      <c r="C134" s="81">
        <v>1995</v>
      </c>
      <c r="D134" s="82" t="s">
        <v>91</v>
      </c>
      <c r="E134" s="81" t="s">
        <v>23</v>
      </c>
      <c r="F134" s="82">
        <v>96</v>
      </c>
      <c r="G134" s="82">
        <v>96</v>
      </c>
      <c r="H134" s="82">
        <v>80</v>
      </c>
      <c r="I134" s="92">
        <v>96</v>
      </c>
      <c r="J134" s="92">
        <v>120</v>
      </c>
      <c r="K134" s="82">
        <v>100</v>
      </c>
      <c r="L134" s="82">
        <v>0</v>
      </c>
      <c r="M134" s="82">
        <v>100</v>
      </c>
      <c r="N134" s="82">
        <v>80</v>
      </c>
      <c r="O134" s="82">
        <v>120</v>
      </c>
    </row>
    <row r="135" spans="1:16">
      <c r="A135" s="90">
        <v>3</v>
      </c>
      <c r="B135" s="81" t="s">
        <v>165</v>
      </c>
      <c r="C135" s="96">
        <v>1998</v>
      </c>
      <c r="D135" s="91" t="s">
        <v>91</v>
      </c>
      <c r="E135" s="83" t="s">
        <v>23</v>
      </c>
      <c r="F135" s="91">
        <v>60</v>
      </c>
      <c r="G135" s="91">
        <v>54</v>
      </c>
      <c r="H135" s="91">
        <v>60</v>
      </c>
      <c r="I135" s="92">
        <v>60</v>
      </c>
      <c r="J135" s="92">
        <v>72</v>
      </c>
      <c r="K135" s="91">
        <v>60</v>
      </c>
      <c r="L135" s="91">
        <v>120</v>
      </c>
      <c r="M135" s="91">
        <v>36</v>
      </c>
      <c r="N135" s="91">
        <v>36</v>
      </c>
      <c r="O135" s="91">
        <v>60</v>
      </c>
    </row>
    <row r="136" spans="1:16">
      <c r="A136" s="81">
        <v>4</v>
      </c>
      <c r="B136" s="81" t="s">
        <v>114</v>
      </c>
      <c r="C136" s="81">
        <v>1997</v>
      </c>
      <c r="D136" s="82" t="s">
        <v>91</v>
      </c>
      <c r="E136" s="81" t="s">
        <v>23</v>
      </c>
      <c r="F136" s="82">
        <v>54</v>
      </c>
      <c r="G136" s="82">
        <v>72</v>
      </c>
      <c r="H136" s="82">
        <v>45</v>
      </c>
      <c r="I136" s="92">
        <v>54</v>
      </c>
      <c r="J136" s="92">
        <v>60</v>
      </c>
      <c r="K136" s="82">
        <v>0</v>
      </c>
      <c r="L136" s="82">
        <v>0</v>
      </c>
      <c r="M136" s="82">
        <v>40</v>
      </c>
      <c r="N136" s="82">
        <v>60</v>
      </c>
      <c r="O136" s="82">
        <v>67.5</v>
      </c>
    </row>
    <row r="137" spans="1:16">
      <c r="A137" s="90">
        <v>6</v>
      </c>
      <c r="B137" s="81" t="s">
        <v>74</v>
      </c>
      <c r="C137" s="81">
        <v>1999</v>
      </c>
      <c r="D137" s="91" t="s">
        <v>91</v>
      </c>
      <c r="E137" s="81" t="s">
        <v>23</v>
      </c>
      <c r="F137" s="82">
        <v>43.2</v>
      </c>
      <c r="G137" s="82">
        <v>0</v>
      </c>
      <c r="H137" s="82">
        <v>22</v>
      </c>
      <c r="I137" s="92">
        <v>28.8</v>
      </c>
      <c r="J137" s="82">
        <v>0</v>
      </c>
      <c r="K137" s="82">
        <v>29</v>
      </c>
      <c r="L137" s="82">
        <v>75</v>
      </c>
      <c r="M137" s="82">
        <v>22</v>
      </c>
      <c r="N137" s="82">
        <v>22</v>
      </c>
      <c r="O137" s="82">
        <v>43.5</v>
      </c>
    </row>
    <row r="138" spans="1:16">
      <c r="A138" s="90">
        <v>8</v>
      </c>
      <c r="B138" s="81" t="s">
        <v>2</v>
      </c>
      <c r="C138" s="81">
        <v>1997</v>
      </c>
      <c r="D138" s="82" t="s">
        <v>91</v>
      </c>
      <c r="E138" s="81" t="s">
        <v>23</v>
      </c>
      <c r="F138" s="83" t="s">
        <v>258</v>
      </c>
      <c r="G138" s="83" t="s">
        <v>247</v>
      </c>
      <c r="H138" s="83">
        <v>29</v>
      </c>
      <c r="I138" s="84">
        <v>43.2</v>
      </c>
      <c r="J138" s="83">
        <v>0</v>
      </c>
      <c r="K138" s="83">
        <v>0</v>
      </c>
      <c r="L138" s="83">
        <v>75</v>
      </c>
      <c r="M138" s="83">
        <v>22</v>
      </c>
      <c r="N138" s="83">
        <v>0</v>
      </c>
      <c r="O138" s="83">
        <v>67.5</v>
      </c>
    </row>
    <row r="139" spans="1:16">
      <c r="A139" s="81">
        <v>10</v>
      </c>
      <c r="B139" s="81" t="s">
        <v>100</v>
      </c>
      <c r="C139" s="81">
        <v>1997</v>
      </c>
      <c r="D139" s="82" t="s">
        <v>91</v>
      </c>
      <c r="E139" s="81" t="s">
        <v>23</v>
      </c>
      <c r="F139" s="83">
        <v>0</v>
      </c>
      <c r="G139" s="83">
        <v>0</v>
      </c>
      <c r="H139" s="83">
        <v>32</v>
      </c>
      <c r="I139" s="83">
        <v>0</v>
      </c>
      <c r="J139" s="83">
        <v>0</v>
      </c>
      <c r="K139" s="83"/>
      <c r="L139" s="83"/>
      <c r="M139" s="83">
        <v>29</v>
      </c>
      <c r="N139" s="83"/>
      <c r="O139" s="83">
        <v>0</v>
      </c>
    </row>
    <row r="140" spans="1:16">
      <c r="A140" s="81">
        <v>1</v>
      </c>
      <c r="B140" s="81" t="s">
        <v>98</v>
      </c>
      <c r="C140" s="82" t="s">
        <v>351</v>
      </c>
      <c r="D140" s="82">
        <v>1974</v>
      </c>
      <c r="E140" s="81" t="s">
        <v>23</v>
      </c>
      <c r="F140" s="82">
        <v>0</v>
      </c>
      <c r="G140" s="82">
        <v>0</v>
      </c>
      <c r="H140" s="82">
        <v>100</v>
      </c>
      <c r="I140" s="82">
        <v>80</v>
      </c>
      <c r="J140" s="82">
        <v>120</v>
      </c>
      <c r="K140" s="82">
        <v>120</v>
      </c>
      <c r="L140" s="82"/>
      <c r="M140" s="82">
        <v>80</v>
      </c>
      <c r="N140" s="82">
        <v>100</v>
      </c>
      <c r="O140" s="82">
        <v>0</v>
      </c>
    </row>
    <row r="141" spans="1:16">
      <c r="A141" s="81">
        <v>7</v>
      </c>
      <c r="B141" s="81" t="s">
        <v>369</v>
      </c>
      <c r="C141" s="82" t="s">
        <v>351</v>
      </c>
      <c r="D141" s="82">
        <v>1971</v>
      </c>
      <c r="E141" s="81" t="s">
        <v>23</v>
      </c>
      <c r="I141" s="50">
        <v>100</v>
      </c>
    </row>
    <row r="142" spans="1:16">
      <c r="A142" s="81">
        <v>5</v>
      </c>
      <c r="B142" s="50" t="s">
        <v>175</v>
      </c>
      <c r="C142" s="86" t="s">
        <v>11</v>
      </c>
      <c r="D142" s="86">
        <v>2004</v>
      </c>
      <c r="E142" s="50" t="s">
        <v>23</v>
      </c>
      <c r="F142" s="86">
        <v>48</v>
      </c>
      <c r="G142" s="86">
        <v>48</v>
      </c>
      <c r="H142" s="86">
        <v>45</v>
      </c>
      <c r="I142" s="86">
        <v>45</v>
      </c>
      <c r="J142" s="86">
        <v>75</v>
      </c>
      <c r="K142" s="86">
        <v>60</v>
      </c>
      <c r="L142" s="86">
        <v>72</v>
      </c>
      <c r="M142" s="86">
        <v>54</v>
      </c>
      <c r="N142" s="86">
        <v>100</v>
      </c>
      <c r="O142" s="86">
        <v>90</v>
      </c>
    </row>
    <row r="143" spans="1:16">
      <c r="A143" s="81">
        <v>11</v>
      </c>
      <c r="B143" s="81" t="s">
        <v>245</v>
      </c>
      <c r="C143" s="82" t="s">
        <v>11</v>
      </c>
      <c r="D143" s="82">
        <v>2005</v>
      </c>
      <c r="E143" s="81" t="s">
        <v>23</v>
      </c>
      <c r="F143" s="82">
        <v>43.2</v>
      </c>
      <c r="G143" s="82">
        <v>43.2</v>
      </c>
      <c r="H143" s="82">
        <v>29</v>
      </c>
      <c r="I143" s="82">
        <v>0</v>
      </c>
      <c r="J143" s="82">
        <v>48</v>
      </c>
      <c r="K143" s="82">
        <v>0</v>
      </c>
      <c r="L143" s="82"/>
      <c r="M143" s="82"/>
      <c r="N143" s="82">
        <v>20</v>
      </c>
      <c r="O143" s="82">
        <v>39</v>
      </c>
    </row>
    <row r="144" spans="1:16">
      <c r="A144" s="81">
        <v>12</v>
      </c>
      <c r="B144" s="81" t="s">
        <v>336</v>
      </c>
      <c r="C144" s="82" t="s">
        <v>11</v>
      </c>
      <c r="D144" s="82">
        <v>2004</v>
      </c>
      <c r="E144" s="81" t="s">
        <v>23</v>
      </c>
      <c r="F144" s="82"/>
      <c r="G144" s="82"/>
      <c r="H144" s="82"/>
      <c r="I144" s="82">
        <v>32</v>
      </c>
      <c r="J144" s="82">
        <v>0</v>
      </c>
      <c r="K144" s="82"/>
      <c r="L144" s="82">
        <v>34.799999999999997</v>
      </c>
      <c r="M144" s="82"/>
      <c r="N144" s="82">
        <v>45</v>
      </c>
      <c r="O144" s="82">
        <v>54</v>
      </c>
    </row>
    <row r="145" spans="1:15">
      <c r="A145" s="81">
        <v>14</v>
      </c>
      <c r="B145" s="81" t="s">
        <v>307</v>
      </c>
      <c r="C145" s="82" t="s">
        <v>11</v>
      </c>
      <c r="D145" s="82">
        <v>2005</v>
      </c>
      <c r="E145" s="81" t="s">
        <v>23</v>
      </c>
      <c r="F145" s="82">
        <v>0</v>
      </c>
      <c r="G145" s="82"/>
      <c r="H145" s="82">
        <v>0</v>
      </c>
      <c r="I145" s="82">
        <v>24</v>
      </c>
      <c r="J145" s="82"/>
      <c r="K145" s="82">
        <v>29</v>
      </c>
      <c r="L145" s="82">
        <v>31.2</v>
      </c>
      <c r="M145" s="82">
        <v>43.2</v>
      </c>
      <c r="N145" s="82">
        <v>24</v>
      </c>
      <c r="O145" s="82"/>
    </row>
    <row r="146" spans="1:15">
      <c r="A146" s="81">
        <v>15</v>
      </c>
      <c r="B146" s="50" t="s">
        <v>306</v>
      </c>
      <c r="C146" s="86" t="s">
        <v>11</v>
      </c>
      <c r="D146" s="86">
        <v>2005</v>
      </c>
      <c r="E146" s="50" t="s">
        <v>23</v>
      </c>
      <c r="F146" s="86">
        <v>0</v>
      </c>
      <c r="G146" s="86"/>
      <c r="H146" s="86">
        <v>0</v>
      </c>
      <c r="I146" s="86">
        <v>29</v>
      </c>
      <c r="J146" s="86"/>
      <c r="K146" s="86">
        <v>26</v>
      </c>
      <c r="L146" s="86">
        <v>28.8</v>
      </c>
      <c r="M146" s="86">
        <v>34.799999999999997</v>
      </c>
      <c r="N146" s="86">
        <v>26</v>
      </c>
      <c r="O146" s="86"/>
    </row>
    <row r="147" spans="1:15">
      <c r="A147" s="81">
        <v>16</v>
      </c>
      <c r="B147" s="81" t="s">
        <v>305</v>
      </c>
      <c r="C147" s="82" t="s">
        <v>11</v>
      </c>
      <c r="D147" s="82">
        <v>2005</v>
      </c>
      <c r="E147" s="81" t="s">
        <v>23</v>
      </c>
      <c r="F147" s="82">
        <v>0</v>
      </c>
      <c r="G147" s="82"/>
      <c r="H147" s="82">
        <v>0</v>
      </c>
      <c r="I147" s="82">
        <v>0</v>
      </c>
      <c r="J147" s="82">
        <v>0</v>
      </c>
      <c r="K147" s="82">
        <v>32</v>
      </c>
      <c r="L147" s="82"/>
      <c r="M147" s="82">
        <v>31.2</v>
      </c>
      <c r="N147" s="82">
        <v>29</v>
      </c>
      <c r="O147" s="82">
        <v>43.5</v>
      </c>
    </row>
    <row r="148" spans="1:15">
      <c r="A148" s="50">
        <v>18</v>
      </c>
      <c r="B148" s="50" t="s">
        <v>356</v>
      </c>
      <c r="C148" s="86" t="s">
        <v>11</v>
      </c>
      <c r="D148" s="86">
        <v>2005</v>
      </c>
      <c r="E148" s="50" t="s">
        <v>23</v>
      </c>
      <c r="F148" s="86"/>
      <c r="G148" s="86"/>
      <c r="H148" s="86"/>
      <c r="I148" s="86"/>
      <c r="J148" s="86">
        <v>43.5</v>
      </c>
      <c r="K148" s="86"/>
      <c r="L148" s="86"/>
      <c r="M148" s="86"/>
      <c r="N148" s="86"/>
      <c r="O148" s="86">
        <v>0</v>
      </c>
    </row>
    <row r="149" spans="1:15">
      <c r="A149" s="50">
        <v>19</v>
      </c>
      <c r="B149" s="50" t="s">
        <v>357</v>
      </c>
      <c r="C149" s="86" t="s">
        <v>11</v>
      </c>
      <c r="D149" s="86">
        <v>2005</v>
      </c>
      <c r="E149" s="50" t="s">
        <v>23</v>
      </c>
      <c r="F149" s="86"/>
      <c r="G149" s="86"/>
      <c r="H149" s="86"/>
      <c r="I149" s="86"/>
      <c r="J149" s="86">
        <v>39</v>
      </c>
      <c r="K149" s="86"/>
      <c r="L149" s="86"/>
      <c r="M149" s="86"/>
      <c r="N149" s="86"/>
      <c r="O149" s="86">
        <v>0</v>
      </c>
    </row>
    <row r="150" spans="1:15">
      <c r="A150" s="81">
        <v>1</v>
      </c>
      <c r="B150" s="81" t="s">
        <v>24</v>
      </c>
      <c r="C150" s="82" t="s">
        <v>31</v>
      </c>
      <c r="D150" s="82">
        <v>2002</v>
      </c>
      <c r="E150" s="81" t="s">
        <v>23</v>
      </c>
      <c r="F150" s="82">
        <v>60</v>
      </c>
      <c r="G150" s="82">
        <v>48</v>
      </c>
      <c r="H150" s="82">
        <v>80</v>
      </c>
      <c r="I150" s="82">
        <v>100</v>
      </c>
      <c r="J150" s="82">
        <v>150</v>
      </c>
      <c r="K150" s="82">
        <v>80</v>
      </c>
      <c r="L150" s="82">
        <v>120</v>
      </c>
      <c r="M150" s="82">
        <v>120</v>
      </c>
      <c r="N150" s="82">
        <v>80</v>
      </c>
      <c r="O150" s="82">
        <v>90</v>
      </c>
    </row>
    <row r="151" spans="1:15">
      <c r="A151" s="81">
        <v>2</v>
      </c>
      <c r="B151" s="81" t="s">
        <v>22</v>
      </c>
      <c r="C151" s="82" t="s">
        <v>31</v>
      </c>
      <c r="D151" s="82">
        <v>2002</v>
      </c>
      <c r="E151" s="81" t="s">
        <v>23</v>
      </c>
      <c r="F151" s="82">
        <v>0</v>
      </c>
      <c r="G151" s="82">
        <v>72</v>
      </c>
      <c r="H151" s="82">
        <v>100</v>
      </c>
      <c r="I151" s="82">
        <v>80</v>
      </c>
      <c r="J151" s="82">
        <v>120</v>
      </c>
      <c r="K151" s="82">
        <v>100</v>
      </c>
      <c r="L151" s="82">
        <v>96</v>
      </c>
      <c r="M151" s="82">
        <v>96</v>
      </c>
      <c r="N151" s="82">
        <v>100</v>
      </c>
      <c r="O151" s="82">
        <v>120</v>
      </c>
    </row>
    <row r="152" spans="1:15">
      <c r="A152" s="81">
        <v>12</v>
      </c>
      <c r="B152" s="81" t="s">
        <v>25</v>
      </c>
      <c r="C152" s="82" t="s">
        <v>31</v>
      </c>
      <c r="D152" s="82">
        <v>2002</v>
      </c>
      <c r="E152" s="81" t="s">
        <v>23</v>
      </c>
      <c r="F152" s="82">
        <v>0</v>
      </c>
      <c r="G152" s="82">
        <v>26.4</v>
      </c>
      <c r="H152" s="82">
        <v>26</v>
      </c>
      <c r="I152" s="82">
        <v>40</v>
      </c>
      <c r="J152" s="82">
        <v>48</v>
      </c>
      <c r="K152" s="82">
        <v>0</v>
      </c>
      <c r="L152" s="82">
        <v>26.4</v>
      </c>
      <c r="M152" s="82"/>
      <c r="N152" s="82">
        <v>29</v>
      </c>
      <c r="O152" s="82">
        <v>43.5</v>
      </c>
    </row>
    <row r="153" spans="1:15">
      <c r="A153" s="81">
        <v>14</v>
      </c>
      <c r="B153" s="50" t="s">
        <v>26</v>
      </c>
      <c r="C153" s="86" t="s">
        <v>31</v>
      </c>
      <c r="D153" s="86">
        <v>2003</v>
      </c>
      <c r="E153" s="50" t="s">
        <v>23</v>
      </c>
      <c r="F153" s="86">
        <v>0</v>
      </c>
      <c r="G153" s="86">
        <v>0</v>
      </c>
      <c r="H153" s="86">
        <v>29</v>
      </c>
      <c r="I153" s="86">
        <v>36</v>
      </c>
      <c r="J153" s="86"/>
      <c r="K153" s="86">
        <v>32</v>
      </c>
      <c r="L153" s="86">
        <v>31.2</v>
      </c>
      <c r="M153" s="86">
        <v>34.799999999999997</v>
      </c>
      <c r="N153" s="86">
        <v>36</v>
      </c>
      <c r="O153" s="86">
        <v>0</v>
      </c>
    </row>
    <row r="154" spans="1:15">
      <c r="A154" s="81">
        <v>1</v>
      </c>
      <c r="B154" s="81" t="s">
        <v>36</v>
      </c>
      <c r="C154" s="82" t="s">
        <v>44</v>
      </c>
      <c r="D154" s="82">
        <v>2001</v>
      </c>
      <c r="E154" s="81" t="s">
        <v>23</v>
      </c>
      <c r="F154" s="82">
        <v>120</v>
      </c>
      <c r="G154" s="82">
        <v>120</v>
      </c>
      <c r="H154" s="82">
        <v>0</v>
      </c>
      <c r="I154" s="82">
        <v>100</v>
      </c>
      <c r="J154" s="82">
        <v>150</v>
      </c>
      <c r="K154" s="82">
        <v>80</v>
      </c>
      <c r="L154" s="82">
        <v>96</v>
      </c>
      <c r="M154" s="82">
        <v>120</v>
      </c>
      <c r="N154" s="82">
        <v>100</v>
      </c>
      <c r="O154" s="82">
        <v>150</v>
      </c>
    </row>
    <row r="155" spans="1:15">
      <c r="A155" s="50">
        <v>3</v>
      </c>
      <c r="B155" s="50" t="s">
        <v>33</v>
      </c>
      <c r="C155" s="86" t="s">
        <v>44</v>
      </c>
      <c r="D155" s="86">
        <v>2001</v>
      </c>
      <c r="E155" s="50" t="s">
        <v>23</v>
      </c>
      <c r="F155" s="86">
        <v>96</v>
      </c>
      <c r="G155" s="86">
        <v>72</v>
      </c>
      <c r="H155" s="86">
        <v>80</v>
      </c>
      <c r="I155" s="86">
        <v>80</v>
      </c>
      <c r="J155" s="86">
        <v>90</v>
      </c>
      <c r="K155" s="86">
        <v>100</v>
      </c>
      <c r="L155" s="86">
        <v>60</v>
      </c>
      <c r="M155" s="86">
        <v>72</v>
      </c>
      <c r="N155" s="86">
        <v>60</v>
      </c>
      <c r="O155" s="86">
        <v>120</v>
      </c>
    </row>
    <row r="156" spans="1:15">
      <c r="A156" s="50">
        <v>6</v>
      </c>
      <c r="B156" s="81" t="s">
        <v>37</v>
      </c>
      <c r="C156" s="82" t="s">
        <v>44</v>
      </c>
      <c r="D156" s="82">
        <v>2000</v>
      </c>
      <c r="E156" s="81" t="s">
        <v>23</v>
      </c>
      <c r="F156" s="82">
        <v>72</v>
      </c>
      <c r="G156" s="82">
        <v>60</v>
      </c>
      <c r="H156" s="82">
        <v>45</v>
      </c>
      <c r="I156" s="82">
        <v>60</v>
      </c>
      <c r="J156" s="82">
        <v>120</v>
      </c>
      <c r="K156" s="82">
        <v>45</v>
      </c>
      <c r="L156" s="82">
        <v>48</v>
      </c>
      <c r="M156" s="82"/>
      <c r="N156" s="82">
        <v>50</v>
      </c>
      <c r="O156" s="82"/>
    </row>
    <row r="157" spans="1:15">
      <c r="A157" s="81">
        <v>11</v>
      </c>
      <c r="B157" s="50" t="s">
        <v>41</v>
      </c>
      <c r="C157" s="86" t="s">
        <v>44</v>
      </c>
      <c r="D157" s="86">
        <v>2001</v>
      </c>
      <c r="E157" s="50" t="s">
        <v>23</v>
      </c>
      <c r="F157" s="86">
        <v>0</v>
      </c>
      <c r="G157" s="86"/>
      <c r="H157" s="86">
        <v>40</v>
      </c>
      <c r="I157" s="86">
        <v>36</v>
      </c>
      <c r="J157" s="86"/>
      <c r="K157" s="86">
        <v>36</v>
      </c>
      <c r="L157" s="86">
        <v>34.799999999999997</v>
      </c>
      <c r="M157" s="86">
        <v>38.4</v>
      </c>
      <c r="N157" s="86">
        <v>26</v>
      </c>
      <c r="O157" s="86"/>
    </row>
    <row r="158" spans="1:15">
      <c r="A158" s="81">
        <v>18</v>
      </c>
      <c r="B158" s="81" t="s">
        <v>177</v>
      </c>
      <c r="C158" s="82" t="s">
        <v>44</v>
      </c>
      <c r="D158" s="82">
        <v>2001</v>
      </c>
      <c r="E158" s="81" t="s">
        <v>23</v>
      </c>
      <c r="F158" s="82">
        <v>34.799999999999997</v>
      </c>
      <c r="G158" s="82">
        <v>31.2</v>
      </c>
      <c r="H158" s="82">
        <v>0</v>
      </c>
      <c r="I158" s="82"/>
      <c r="J158" s="82"/>
      <c r="K158" s="82">
        <v>0</v>
      </c>
      <c r="L158" s="82">
        <v>0</v>
      </c>
      <c r="M158" s="82"/>
      <c r="N158" s="82"/>
      <c r="O158" s="82"/>
    </row>
    <row r="159" spans="1:15">
      <c r="A159" s="89">
        <v>6</v>
      </c>
      <c r="B159" s="81" t="s">
        <v>252</v>
      </c>
      <c r="C159" s="86" t="s">
        <v>11</v>
      </c>
      <c r="D159" s="86">
        <v>2005</v>
      </c>
      <c r="E159" s="87" t="s">
        <v>23</v>
      </c>
      <c r="F159" s="86">
        <v>54</v>
      </c>
      <c r="G159" s="88" t="s">
        <v>247</v>
      </c>
      <c r="H159" s="88">
        <v>0</v>
      </c>
      <c r="I159" s="88">
        <v>0</v>
      </c>
      <c r="J159" s="88">
        <v>120</v>
      </c>
      <c r="K159" s="88">
        <v>45</v>
      </c>
      <c r="L159" s="86">
        <v>54</v>
      </c>
      <c r="M159" s="82"/>
      <c r="N159" s="82">
        <v>50</v>
      </c>
      <c r="O159" s="82">
        <v>60</v>
      </c>
    </row>
    <row r="160" spans="1:15">
      <c r="A160" s="89">
        <v>7</v>
      </c>
      <c r="B160" s="81" t="s">
        <v>255</v>
      </c>
      <c r="C160" s="86" t="s">
        <v>11</v>
      </c>
      <c r="D160" s="86">
        <v>2005</v>
      </c>
      <c r="E160" s="87" t="s">
        <v>23</v>
      </c>
      <c r="F160" s="86">
        <v>38.4</v>
      </c>
      <c r="G160" s="88">
        <v>48</v>
      </c>
      <c r="H160" s="88">
        <v>45</v>
      </c>
      <c r="I160" s="88">
        <v>50</v>
      </c>
      <c r="J160" s="88">
        <v>90</v>
      </c>
      <c r="K160" s="88">
        <v>32</v>
      </c>
      <c r="L160" s="86"/>
      <c r="M160" s="82">
        <v>48</v>
      </c>
      <c r="N160" s="82">
        <v>32</v>
      </c>
      <c r="O160" s="82">
        <v>67.5</v>
      </c>
    </row>
    <row r="161" spans="1:16">
      <c r="A161" s="89">
        <v>10</v>
      </c>
      <c r="B161" s="81" t="s">
        <v>183</v>
      </c>
      <c r="C161" s="86" t="s">
        <v>11</v>
      </c>
      <c r="D161" s="86">
        <v>2004</v>
      </c>
      <c r="E161" s="87" t="s">
        <v>23</v>
      </c>
      <c r="F161" s="82">
        <v>0</v>
      </c>
      <c r="G161" s="91">
        <v>0</v>
      </c>
      <c r="H161" s="91">
        <v>29</v>
      </c>
      <c r="I161" s="91">
        <v>24</v>
      </c>
      <c r="J161" s="91">
        <v>75</v>
      </c>
      <c r="K161" s="91">
        <v>20</v>
      </c>
      <c r="L161" s="86"/>
      <c r="M161" s="91"/>
      <c r="N161" s="91">
        <v>15</v>
      </c>
      <c r="O161" s="91">
        <v>0</v>
      </c>
    </row>
    <row r="162" spans="1:16">
      <c r="A162" s="89">
        <v>11</v>
      </c>
      <c r="B162" s="81" t="s">
        <v>207</v>
      </c>
      <c r="C162" s="86" t="s">
        <v>11</v>
      </c>
      <c r="D162" s="86">
        <v>2004</v>
      </c>
      <c r="E162" s="87" t="s">
        <v>23</v>
      </c>
      <c r="F162" s="82">
        <v>0</v>
      </c>
      <c r="G162" s="88">
        <v>0</v>
      </c>
      <c r="H162" s="88">
        <v>24</v>
      </c>
      <c r="I162" s="88">
        <v>32</v>
      </c>
      <c r="J162" s="88">
        <v>0</v>
      </c>
      <c r="K162" s="88">
        <v>16</v>
      </c>
      <c r="L162" s="86">
        <v>24</v>
      </c>
      <c r="M162" s="82">
        <v>34.799999999999997</v>
      </c>
      <c r="N162" s="82">
        <v>22</v>
      </c>
      <c r="O162" s="82">
        <v>48</v>
      </c>
    </row>
    <row r="163" spans="1:16">
      <c r="A163" s="89">
        <v>17</v>
      </c>
      <c r="B163" s="81" t="s">
        <v>256</v>
      </c>
      <c r="C163" s="86" t="s">
        <v>11</v>
      </c>
      <c r="D163" s="86">
        <v>2005</v>
      </c>
      <c r="E163" s="87" t="s">
        <v>23</v>
      </c>
      <c r="F163" s="86">
        <v>28.8</v>
      </c>
      <c r="G163" s="88" t="s">
        <v>247</v>
      </c>
      <c r="H163" s="88">
        <v>36</v>
      </c>
      <c r="I163" s="88">
        <v>0</v>
      </c>
      <c r="J163" s="88">
        <v>0</v>
      </c>
      <c r="K163" s="88">
        <v>22</v>
      </c>
      <c r="L163" s="86">
        <v>21.6</v>
      </c>
      <c r="M163" s="82"/>
      <c r="N163" s="82">
        <v>24</v>
      </c>
      <c r="O163" s="82">
        <v>0</v>
      </c>
    </row>
    <row r="164" spans="1:16">
      <c r="A164" s="89">
        <v>22</v>
      </c>
      <c r="B164" s="81" t="s">
        <v>358</v>
      </c>
      <c r="C164" s="86" t="s">
        <v>11</v>
      </c>
      <c r="D164" s="86">
        <v>2005</v>
      </c>
      <c r="E164" s="87" t="s">
        <v>23</v>
      </c>
      <c r="F164" s="82"/>
      <c r="G164" s="91"/>
      <c r="H164" s="91"/>
      <c r="I164" s="91">
        <v>26</v>
      </c>
      <c r="J164" s="91"/>
      <c r="K164" s="91"/>
      <c r="L164" s="86"/>
      <c r="M164" s="88"/>
      <c r="N164" s="88">
        <v>18</v>
      </c>
      <c r="O164" s="88"/>
    </row>
    <row r="165" spans="1:16">
      <c r="A165" s="89">
        <v>8</v>
      </c>
      <c r="B165" s="81" t="s">
        <v>197</v>
      </c>
      <c r="C165" s="86" t="s">
        <v>31</v>
      </c>
      <c r="D165" s="86">
        <v>2003</v>
      </c>
      <c r="E165" s="87" t="s">
        <v>23</v>
      </c>
      <c r="F165" s="86">
        <v>60</v>
      </c>
      <c r="G165" s="82">
        <v>0</v>
      </c>
      <c r="H165" s="82">
        <v>45</v>
      </c>
      <c r="I165" s="82">
        <v>32</v>
      </c>
      <c r="J165" s="82">
        <v>0</v>
      </c>
      <c r="K165" s="82">
        <v>26</v>
      </c>
      <c r="L165" s="82">
        <v>34.799999999999997</v>
      </c>
      <c r="M165" s="82">
        <v>38.4</v>
      </c>
      <c r="N165" s="82">
        <v>45</v>
      </c>
      <c r="O165" s="82">
        <v>90</v>
      </c>
    </row>
    <row r="166" spans="1:16">
      <c r="A166" s="89">
        <v>16</v>
      </c>
      <c r="B166" s="50" t="s">
        <v>184</v>
      </c>
      <c r="C166" s="86" t="s">
        <v>31</v>
      </c>
      <c r="D166" s="86">
        <v>2002</v>
      </c>
      <c r="E166" s="87" t="s">
        <v>23</v>
      </c>
      <c r="F166" s="91">
        <v>0</v>
      </c>
      <c r="G166" s="82">
        <v>0</v>
      </c>
      <c r="H166" s="82">
        <v>32</v>
      </c>
      <c r="I166" s="82"/>
      <c r="J166" s="82"/>
      <c r="K166" s="82">
        <v>22</v>
      </c>
      <c r="L166" s="88"/>
      <c r="M166" s="88"/>
      <c r="N166" s="88">
        <v>0</v>
      </c>
      <c r="O166" s="88"/>
    </row>
    <row r="167" spans="1:16">
      <c r="A167" s="89">
        <v>1</v>
      </c>
      <c r="B167" s="81" t="s">
        <v>0</v>
      </c>
      <c r="C167" s="86" t="s">
        <v>44</v>
      </c>
      <c r="D167" s="86">
        <v>2000</v>
      </c>
      <c r="E167" s="87" t="s">
        <v>23</v>
      </c>
      <c r="F167" s="86">
        <v>72</v>
      </c>
      <c r="G167" s="86">
        <v>72</v>
      </c>
      <c r="H167" s="86">
        <v>80</v>
      </c>
      <c r="I167" s="86">
        <v>100</v>
      </c>
      <c r="J167" s="86">
        <v>150</v>
      </c>
      <c r="K167" s="86">
        <v>100</v>
      </c>
      <c r="L167" s="82">
        <v>72</v>
      </c>
      <c r="M167" s="82">
        <v>120</v>
      </c>
      <c r="N167" s="82">
        <v>60</v>
      </c>
      <c r="O167" s="82">
        <v>150</v>
      </c>
    </row>
    <row r="168" spans="1:16">
      <c r="A168" s="89">
        <v>3</v>
      </c>
      <c r="B168" s="81" t="s">
        <v>163</v>
      </c>
      <c r="C168" s="86" t="s">
        <v>44</v>
      </c>
      <c r="D168" s="86">
        <v>2001</v>
      </c>
      <c r="E168" s="87" t="s">
        <v>23</v>
      </c>
      <c r="F168" s="86">
        <v>54</v>
      </c>
      <c r="G168" s="86">
        <v>48</v>
      </c>
      <c r="H168" s="86">
        <v>0</v>
      </c>
      <c r="I168" s="86">
        <v>45</v>
      </c>
      <c r="J168" s="86">
        <v>120</v>
      </c>
      <c r="K168" s="86">
        <v>36</v>
      </c>
      <c r="L168" s="82"/>
      <c r="M168" s="82"/>
      <c r="N168" s="82">
        <v>0</v>
      </c>
      <c r="O168" s="82">
        <v>120</v>
      </c>
    </row>
    <row r="169" spans="1:16" ht="12.75">
      <c r="A169" s="89"/>
      <c r="B169" s="81"/>
      <c r="C169" s="86"/>
      <c r="D169" s="86"/>
      <c r="E169" s="87"/>
      <c r="F169" s="2">
        <f t="shared" ref="F169:O169" si="4">MAX(F133:F168)+LARGE(F133:F168,2)+LARGE(F133:F168,3)+LARGE(F133:F168,4)+LARGE(F133:F168,5)+LARGE(F133:F168,6)+LARGE(F133:F168,7)+LARGE(F133:F168,8)+LARGE(F133:F168,9)+LARGE(F133:F168,10)</f>
        <v>810</v>
      </c>
      <c r="G169" s="2">
        <f t="shared" si="4"/>
        <v>786</v>
      </c>
      <c r="H169" s="2">
        <f t="shared" si="4"/>
        <v>715</v>
      </c>
      <c r="I169" s="2">
        <f t="shared" si="4"/>
        <v>856</v>
      </c>
      <c r="J169" s="2">
        <f t="shared" si="4"/>
        <v>1260</v>
      </c>
      <c r="K169" s="2">
        <f t="shared" si="4"/>
        <v>845</v>
      </c>
      <c r="L169" s="2">
        <f t="shared" si="4"/>
        <v>840</v>
      </c>
      <c r="M169" s="2">
        <f t="shared" si="4"/>
        <v>853.2</v>
      </c>
      <c r="N169" s="2">
        <f t="shared" si="4"/>
        <v>790</v>
      </c>
      <c r="O169" s="2">
        <f t="shared" si="4"/>
        <v>1200</v>
      </c>
      <c r="P169" s="50">
        <f>SUM(F169:O169)</f>
        <v>8955.2000000000007</v>
      </c>
    </row>
    <row r="170" spans="1:16" ht="12.75">
      <c r="A170" s="89"/>
      <c r="B170" s="81"/>
      <c r="C170" s="86"/>
      <c r="D170" s="86"/>
      <c r="E170" s="87"/>
      <c r="F170" s="2"/>
      <c r="G170" s="86"/>
      <c r="H170" s="86"/>
      <c r="I170" s="86"/>
      <c r="J170" s="86"/>
      <c r="K170" s="86"/>
      <c r="L170" s="82"/>
      <c r="M170" s="82"/>
      <c r="N170" s="82"/>
      <c r="O170" s="82"/>
    </row>
    <row r="171" spans="1:16">
      <c r="A171" s="81">
        <v>2</v>
      </c>
      <c r="B171" s="81" t="s">
        <v>97</v>
      </c>
      <c r="C171" s="81">
        <v>1997</v>
      </c>
      <c r="D171" s="82" t="s">
        <v>91</v>
      </c>
      <c r="E171" s="81" t="s">
        <v>13</v>
      </c>
      <c r="F171" s="83">
        <v>96</v>
      </c>
      <c r="G171" s="83">
        <v>96</v>
      </c>
      <c r="H171" s="83">
        <v>80</v>
      </c>
      <c r="I171" s="84">
        <v>96</v>
      </c>
      <c r="J171" s="84">
        <v>120</v>
      </c>
      <c r="K171" s="83">
        <v>100</v>
      </c>
      <c r="L171" s="83">
        <v>0</v>
      </c>
      <c r="M171" s="83">
        <v>0</v>
      </c>
      <c r="N171" s="83">
        <v>100</v>
      </c>
      <c r="O171" s="83">
        <v>0</v>
      </c>
    </row>
    <row r="172" spans="1:16">
      <c r="A172" s="81">
        <v>9</v>
      </c>
      <c r="B172" s="81" t="s">
        <v>308</v>
      </c>
      <c r="C172" s="82" t="s">
        <v>11</v>
      </c>
      <c r="D172" s="82">
        <v>2004</v>
      </c>
      <c r="E172" s="81" t="s">
        <v>13</v>
      </c>
      <c r="F172" s="82">
        <v>0</v>
      </c>
      <c r="G172" s="82"/>
      <c r="H172" s="82">
        <v>32</v>
      </c>
      <c r="I172" s="82">
        <v>36</v>
      </c>
      <c r="J172" s="82">
        <v>67.5</v>
      </c>
      <c r="K172" s="82">
        <v>24</v>
      </c>
      <c r="L172" s="82"/>
      <c r="M172" s="82"/>
      <c r="N172" s="82">
        <v>32</v>
      </c>
      <c r="O172" s="82">
        <v>60</v>
      </c>
    </row>
    <row r="173" spans="1:16">
      <c r="A173" s="81">
        <v>5</v>
      </c>
      <c r="B173" s="81" t="s">
        <v>16</v>
      </c>
      <c r="C173" s="82" t="s">
        <v>31</v>
      </c>
      <c r="D173" s="82">
        <v>2003</v>
      </c>
      <c r="E173" s="81" t="s">
        <v>13</v>
      </c>
      <c r="F173" s="82">
        <v>72</v>
      </c>
      <c r="G173" s="82">
        <v>60</v>
      </c>
      <c r="H173" s="82">
        <v>50</v>
      </c>
      <c r="I173" s="82">
        <v>60</v>
      </c>
      <c r="J173" s="82">
        <v>60</v>
      </c>
      <c r="K173" s="82">
        <v>60</v>
      </c>
      <c r="L173" s="82">
        <v>54</v>
      </c>
      <c r="M173" s="82">
        <v>60</v>
      </c>
      <c r="N173" s="82">
        <v>50</v>
      </c>
      <c r="O173" s="82">
        <v>67.5</v>
      </c>
    </row>
    <row r="174" spans="1:16">
      <c r="A174" s="50">
        <v>6</v>
      </c>
      <c r="B174" s="81" t="s">
        <v>171</v>
      </c>
      <c r="C174" s="82" t="s">
        <v>31</v>
      </c>
      <c r="D174" s="82">
        <v>2003</v>
      </c>
      <c r="E174" s="81" t="s">
        <v>13</v>
      </c>
      <c r="F174" s="82">
        <v>120</v>
      </c>
      <c r="G174" s="82">
        <v>120</v>
      </c>
      <c r="H174" s="82"/>
      <c r="I174" s="82"/>
      <c r="J174" s="82"/>
      <c r="K174" s="82">
        <v>0</v>
      </c>
      <c r="L174" s="82"/>
      <c r="M174" s="82"/>
      <c r="N174" s="82"/>
      <c r="O174" s="82">
        <v>0</v>
      </c>
    </row>
    <row r="175" spans="1:16">
      <c r="A175" s="81">
        <v>9</v>
      </c>
      <c r="B175" s="81" t="s">
        <v>12</v>
      </c>
      <c r="C175" s="82" t="s">
        <v>31</v>
      </c>
      <c r="D175" s="82">
        <v>2002</v>
      </c>
      <c r="E175" s="81" t="s">
        <v>13</v>
      </c>
      <c r="F175" s="82">
        <v>96</v>
      </c>
      <c r="G175" s="82">
        <v>96</v>
      </c>
      <c r="H175" s="82"/>
      <c r="I175" s="82"/>
      <c r="J175" s="82"/>
      <c r="K175" s="82">
        <v>0</v>
      </c>
      <c r="L175" s="82"/>
      <c r="M175" s="82"/>
      <c r="N175" s="82"/>
      <c r="O175" s="82">
        <v>0</v>
      </c>
    </row>
    <row r="176" spans="1:16">
      <c r="A176" s="50">
        <v>17</v>
      </c>
      <c r="B176" s="81" t="s">
        <v>39</v>
      </c>
      <c r="C176" s="82" t="s">
        <v>44</v>
      </c>
      <c r="D176" s="82">
        <v>2001</v>
      </c>
      <c r="E176" s="81" t="s">
        <v>13</v>
      </c>
      <c r="F176" s="82">
        <v>0</v>
      </c>
      <c r="G176" s="82"/>
      <c r="H176" s="82">
        <v>26</v>
      </c>
      <c r="I176" s="82"/>
      <c r="J176" s="82"/>
      <c r="K176" s="82">
        <v>0</v>
      </c>
      <c r="L176" s="82">
        <v>31.2</v>
      </c>
      <c r="M176" s="82">
        <v>28.8</v>
      </c>
      <c r="N176" s="82">
        <v>0</v>
      </c>
      <c r="O176" s="82"/>
    </row>
    <row r="177" spans="1:16">
      <c r="A177" s="89">
        <v>2</v>
      </c>
      <c r="B177" s="81" t="s">
        <v>250</v>
      </c>
      <c r="C177" s="86" t="s">
        <v>11</v>
      </c>
      <c r="D177" s="86">
        <v>2005</v>
      </c>
      <c r="E177" s="87" t="s">
        <v>13</v>
      </c>
      <c r="F177" s="86">
        <v>120</v>
      </c>
      <c r="G177" s="82">
        <v>120</v>
      </c>
      <c r="H177" s="82">
        <v>100</v>
      </c>
      <c r="I177" s="82">
        <v>36</v>
      </c>
      <c r="J177" s="82">
        <v>0</v>
      </c>
      <c r="K177" s="82">
        <v>100</v>
      </c>
      <c r="L177" s="86">
        <v>96</v>
      </c>
      <c r="M177" s="82">
        <v>60</v>
      </c>
      <c r="N177" s="82">
        <v>80</v>
      </c>
      <c r="O177" s="82">
        <v>54</v>
      </c>
    </row>
    <row r="178" spans="1:16">
      <c r="A178" s="89">
        <v>15</v>
      </c>
      <c r="B178" s="81" t="s">
        <v>251</v>
      </c>
      <c r="C178" s="86" t="s">
        <v>11</v>
      </c>
      <c r="D178" s="86">
        <v>2005</v>
      </c>
      <c r="E178" s="87" t="s">
        <v>13</v>
      </c>
      <c r="F178" s="86">
        <v>60</v>
      </c>
      <c r="G178" s="88">
        <v>60</v>
      </c>
      <c r="H178" s="88">
        <v>0</v>
      </c>
      <c r="I178" s="88"/>
      <c r="J178" s="88"/>
      <c r="K178" s="88">
        <v>0</v>
      </c>
      <c r="L178" s="86"/>
      <c r="M178" s="88"/>
      <c r="N178" s="88">
        <v>0</v>
      </c>
      <c r="O178" s="88"/>
    </row>
    <row r="179" spans="1:16">
      <c r="A179" s="89">
        <v>24</v>
      </c>
      <c r="B179" s="81" t="s">
        <v>319</v>
      </c>
      <c r="C179" s="86" t="s">
        <v>11</v>
      </c>
      <c r="D179" s="86">
        <v>2004</v>
      </c>
      <c r="E179" s="87" t="s">
        <v>13</v>
      </c>
      <c r="F179" s="82"/>
      <c r="G179" s="82">
        <v>0</v>
      </c>
      <c r="H179" s="82">
        <v>26</v>
      </c>
      <c r="I179" s="82"/>
      <c r="J179" s="82"/>
      <c r="K179" s="82">
        <v>0</v>
      </c>
      <c r="L179" s="86"/>
      <c r="M179" s="82">
        <v>0</v>
      </c>
      <c r="N179" s="82"/>
      <c r="O179" s="82"/>
    </row>
    <row r="180" spans="1:16">
      <c r="A180" s="89">
        <v>2</v>
      </c>
      <c r="B180" s="81" t="s">
        <v>62</v>
      </c>
      <c r="C180" s="86" t="s">
        <v>44</v>
      </c>
      <c r="D180" s="86">
        <v>2000</v>
      </c>
      <c r="E180" s="87" t="s">
        <v>13</v>
      </c>
      <c r="F180" s="86">
        <v>96</v>
      </c>
      <c r="G180" s="86">
        <v>96</v>
      </c>
      <c r="H180" s="86">
        <v>100</v>
      </c>
      <c r="I180" s="86">
        <v>80</v>
      </c>
      <c r="J180" s="86">
        <v>0</v>
      </c>
      <c r="K180" s="86">
        <v>60</v>
      </c>
      <c r="L180" s="88">
        <v>54</v>
      </c>
      <c r="M180" s="88">
        <v>72</v>
      </c>
      <c r="N180" s="88">
        <v>0</v>
      </c>
      <c r="O180" s="88">
        <v>90</v>
      </c>
    </row>
    <row r="181" spans="1:16">
      <c r="A181" s="89">
        <v>7</v>
      </c>
      <c r="B181" s="81" t="s">
        <v>61</v>
      </c>
      <c r="C181" s="86" t="s">
        <v>44</v>
      </c>
      <c r="D181" s="86">
        <v>2001</v>
      </c>
      <c r="E181" s="87" t="s">
        <v>13</v>
      </c>
      <c r="F181" s="86">
        <v>34.799999999999997</v>
      </c>
      <c r="G181" s="86">
        <v>31.2</v>
      </c>
      <c r="H181" s="86">
        <v>60</v>
      </c>
      <c r="I181" s="86">
        <v>50</v>
      </c>
      <c r="J181" s="86">
        <v>75</v>
      </c>
      <c r="K181" s="86">
        <v>45</v>
      </c>
      <c r="L181" s="82">
        <v>60</v>
      </c>
      <c r="M181" s="82">
        <v>60</v>
      </c>
      <c r="N181" s="82">
        <v>50</v>
      </c>
      <c r="O181" s="82">
        <v>67.5</v>
      </c>
    </row>
    <row r="182" spans="1:16">
      <c r="A182" s="89">
        <v>11</v>
      </c>
      <c r="B182" s="81" t="s">
        <v>64</v>
      </c>
      <c r="C182" s="86" t="s">
        <v>44</v>
      </c>
      <c r="D182" s="86">
        <v>2000</v>
      </c>
      <c r="E182" s="87" t="s">
        <v>13</v>
      </c>
      <c r="F182" s="86">
        <v>60</v>
      </c>
      <c r="G182" s="86">
        <v>54</v>
      </c>
      <c r="H182" s="86">
        <v>0</v>
      </c>
      <c r="I182" s="86"/>
      <c r="J182" s="86"/>
      <c r="K182" s="86">
        <v>0</v>
      </c>
      <c r="L182" s="88"/>
      <c r="M182" s="88"/>
      <c r="N182" s="88">
        <v>0</v>
      </c>
      <c r="O182" s="88"/>
    </row>
    <row r="183" spans="1:16">
      <c r="A183" s="89">
        <v>14</v>
      </c>
      <c r="B183" s="50" t="s">
        <v>359</v>
      </c>
      <c r="C183" s="86" t="s">
        <v>44</v>
      </c>
      <c r="D183" s="50">
        <v>2000</v>
      </c>
      <c r="E183" s="97" t="s">
        <v>13</v>
      </c>
      <c r="F183" s="91"/>
      <c r="G183" s="91"/>
      <c r="H183" s="91"/>
      <c r="I183" s="91">
        <v>32</v>
      </c>
      <c r="J183" s="91"/>
      <c r="K183" s="91"/>
      <c r="L183" s="91"/>
      <c r="M183" s="91"/>
      <c r="N183" s="91">
        <v>36</v>
      </c>
      <c r="O183" s="91"/>
    </row>
    <row r="184" spans="1:16">
      <c r="A184" s="85">
        <v>15</v>
      </c>
      <c r="B184" s="81" t="s">
        <v>1</v>
      </c>
      <c r="C184" s="86" t="s">
        <v>44</v>
      </c>
      <c r="D184" s="86">
        <v>2001</v>
      </c>
      <c r="E184" s="87" t="s">
        <v>13</v>
      </c>
      <c r="F184" s="82"/>
      <c r="G184" s="82"/>
      <c r="H184" s="82">
        <v>0</v>
      </c>
      <c r="I184" s="82">
        <v>0</v>
      </c>
      <c r="J184" s="82"/>
      <c r="K184" s="82">
        <v>0</v>
      </c>
      <c r="L184" s="91"/>
      <c r="M184" s="91"/>
      <c r="N184" s="91">
        <v>0</v>
      </c>
      <c r="O184" s="91"/>
    </row>
    <row r="185" spans="1:16">
      <c r="A185" s="90">
        <v>2</v>
      </c>
      <c r="B185" s="81" t="s">
        <v>70</v>
      </c>
      <c r="C185" s="96">
        <v>1998</v>
      </c>
      <c r="D185" s="91" t="s">
        <v>91</v>
      </c>
      <c r="E185" s="87" t="s">
        <v>13</v>
      </c>
      <c r="F185" s="82">
        <v>0</v>
      </c>
      <c r="G185" s="82">
        <v>0</v>
      </c>
      <c r="H185" s="82">
        <v>100</v>
      </c>
      <c r="I185" s="92">
        <v>120</v>
      </c>
      <c r="J185" s="92">
        <v>96</v>
      </c>
      <c r="K185" s="82">
        <v>0</v>
      </c>
      <c r="L185" s="82">
        <v>0</v>
      </c>
      <c r="M185" s="82">
        <v>80</v>
      </c>
      <c r="N185" s="82">
        <v>100</v>
      </c>
      <c r="O185" s="82">
        <v>90</v>
      </c>
    </row>
    <row r="186" spans="1:16">
      <c r="A186" s="81">
        <v>4</v>
      </c>
      <c r="B186" s="81" t="s">
        <v>262</v>
      </c>
      <c r="C186" s="83">
        <v>1999</v>
      </c>
      <c r="D186" s="82" t="s">
        <v>91</v>
      </c>
      <c r="E186" s="87" t="s">
        <v>13</v>
      </c>
      <c r="F186" s="84">
        <v>54</v>
      </c>
      <c r="G186" s="84">
        <v>60</v>
      </c>
      <c r="H186" s="84">
        <v>100</v>
      </c>
      <c r="I186" s="83">
        <v>0</v>
      </c>
      <c r="J186" s="83">
        <v>0</v>
      </c>
      <c r="K186" s="83"/>
      <c r="L186" s="83"/>
      <c r="M186" s="84">
        <v>100</v>
      </c>
      <c r="N186" s="83"/>
      <c r="O186" s="83">
        <v>0</v>
      </c>
    </row>
    <row r="187" spans="1:16" ht="12.75">
      <c r="F187" s="2">
        <f>MAX(F171:F186)+LARGE(F171:F186,2)+LARGE(F171:F186,3)+LARGE(F171:F186,4)+LARGE(F171:F186,5)+LARGE(F171:F186,6)+LARGE(F171:F186,7)+LARGE(F171:F186,8)+LARGE(F171:F186,9)+LARGE(F171:F186,10)</f>
        <v>808.8</v>
      </c>
      <c r="G187" s="2">
        <f t="shared" ref="G187:O187" si="5">MAX(G171:G186)+LARGE(G171:G186,2)+LARGE(G171:G186,3)+LARGE(G171:G186,4)+LARGE(G171:G186,5)+LARGE(G171:G186,6)+LARGE(G171:G186,7)+LARGE(G171:G186,8)+LARGE(G171:G186,9)+LARGE(G171:G186,10)</f>
        <v>793.2</v>
      </c>
      <c r="H187" s="2">
        <f t="shared" si="5"/>
        <v>674</v>
      </c>
      <c r="I187" s="2">
        <f t="shared" si="5"/>
        <v>510</v>
      </c>
      <c r="J187" s="2">
        <f>MAX(J171:J186)+LARGE(J171:J186,2)+LARGE(J171:J186,3)+LARGE(J171:J186,4)+LARGE(J171:J186,5)</f>
        <v>418.5</v>
      </c>
      <c r="K187" s="2">
        <f t="shared" si="5"/>
        <v>389</v>
      </c>
      <c r="L187" s="2">
        <f>MAX(L171:L186)+LARGE(L171:L186,2)+LARGE(L171:L186,3)+LARGE(L171:L186,4)+LARGE(L171:L186,5)</f>
        <v>295.2</v>
      </c>
      <c r="M187" s="2">
        <f>MAX(M171:M186)+LARGE(M171:M186,2)+LARGE(M171:M186,3)+LARGE(M171:M186,4)+LARGE(M171:M186,5)+LARGE(M171:M186,6)+LARGE(M171:M186,7)+LARGE(M171:M186,8)+LARGE(M171:M186,9)</f>
        <v>460.8</v>
      </c>
      <c r="N187" s="2">
        <f t="shared" si="5"/>
        <v>448</v>
      </c>
      <c r="O187" s="2">
        <f t="shared" si="5"/>
        <v>429</v>
      </c>
      <c r="P187" s="50">
        <f>SUM(F187:O187)</f>
        <v>5226.5</v>
      </c>
    </row>
  </sheetData>
  <sortState ref="A1:P181">
    <sortCondition ref="E1:E18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UM</vt:lpstr>
      <vt:lpstr>UZ</vt:lpstr>
      <vt:lpstr>EW</vt:lpstr>
      <vt:lpstr>EM</vt:lpstr>
      <vt:lpstr>MW &amp; MM</vt:lpstr>
      <vt:lpstr>FIS 13.list</vt:lpstr>
      <vt:lpstr>klubi</vt:lpstr>
      <vt:lpstr>#</vt:lpstr>
      <vt:lpstr>Sheet1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</dc:creator>
  <cp:lastModifiedBy>VITA</cp:lastModifiedBy>
  <cp:lastPrinted>2015-02-04T19:47:54Z</cp:lastPrinted>
  <dcterms:created xsi:type="dcterms:W3CDTF">2014-02-05T08:50:22Z</dcterms:created>
  <dcterms:modified xsi:type="dcterms:W3CDTF">2016-05-11T11:20:53Z</dcterms:modified>
</cp:coreProperties>
</file>